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งานจัดซื้อจัดจ้างงบประมาณ 2569\งานจัดจ้างปีงบประมาณ 2569\จ.10-69 BD งานปรับปรุงซ่อมแซมพื้น ค.ส.ล. ลานวางตู้สินค้าและขอบรางระบายน้ำแผนกโรงพักสินค้า 7\"/>
    </mc:Choice>
  </mc:AlternateContent>
  <xr:revisionPtr revIDLastSave="0" documentId="13_ncr:1_{39422CD9-BF42-4744-B70E-17A2CF179B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-1-2 ปร.4 จัดทำรูปแบบ" sheetId="9" r:id="rId1"/>
    <sheet name="10-1-2 ปร.4 จัดทำรูปแบบ (2)" sheetId="10" r:id="rId2"/>
  </sheets>
  <definedNames>
    <definedName name="_xlnm.Print_Titles" localSheetId="0">'10-1-2 ปร.4 จัดทำรูปแบบ'!$1:$7</definedName>
    <definedName name="_xlnm.Print_Titles" localSheetId="1">'10-1-2 ปร.4 จัดทำรูปแบบ (2)'!$1:$7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9" i="9" l="1"/>
  <c r="M9" i="9" s="1"/>
  <c r="L10" i="9"/>
  <c r="M10" i="9" s="1"/>
  <c r="L11" i="9"/>
  <c r="M11" i="9" s="1"/>
  <c r="L16" i="9"/>
  <c r="M16" i="9" s="1"/>
  <c r="L17" i="9"/>
  <c r="M17" i="9"/>
  <c r="J19" i="9"/>
  <c r="L19" i="9"/>
  <c r="J20" i="9"/>
  <c r="L20" i="9"/>
  <c r="M20" i="9"/>
  <c r="J27" i="9"/>
  <c r="L27" i="9"/>
  <c r="M27" i="9"/>
  <c r="J28" i="9"/>
  <c r="L28" i="9"/>
  <c r="M28" i="9"/>
  <c r="J29" i="9"/>
  <c r="L29" i="9"/>
  <c r="M29" i="9"/>
  <c r="J30" i="9"/>
  <c r="L30" i="9"/>
  <c r="M30" i="9" s="1"/>
  <c r="J31" i="9"/>
  <c r="L31" i="9"/>
  <c r="J32" i="9"/>
  <c r="L32" i="9"/>
  <c r="M32" i="9"/>
  <c r="L33" i="9"/>
  <c r="L34" i="9"/>
  <c r="L35" i="9"/>
  <c r="M35" i="9"/>
  <c r="J36" i="9"/>
  <c r="L36" i="9"/>
  <c r="M36" i="9" s="1"/>
  <c r="J37" i="9"/>
  <c r="L37" i="9"/>
  <c r="M37" i="9"/>
  <c r="L46" i="9"/>
  <c r="J47" i="9"/>
  <c r="L47" i="9"/>
  <c r="M47" i="9" s="1"/>
  <c r="J48" i="9"/>
  <c r="L48" i="9"/>
  <c r="J49" i="9"/>
  <c r="L49" i="9"/>
  <c r="J50" i="9"/>
  <c r="L50" i="9"/>
  <c r="M50" i="9"/>
  <c r="J51" i="9"/>
  <c r="M51" i="9" s="1"/>
  <c r="M52" i="9"/>
  <c r="J53" i="9"/>
  <c r="L53" i="9"/>
  <c r="J54" i="9"/>
  <c r="L54" i="9"/>
  <c r="M54" i="9" s="1"/>
  <c r="J55" i="9"/>
  <c r="M55" i="9"/>
  <c r="J65" i="9"/>
  <c r="L65" i="9"/>
  <c r="M65" i="9"/>
  <c r="J66" i="9"/>
  <c r="L66" i="9"/>
  <c r="M66" i="9"/>
  <c r="M53" i="9" l="1"/>
  <c r="M31" i="9"/>
  <c r="M49" i="9"/>
  <c r="M12" i="9"/>
  <c r="M38" i="9"/>
  <c r="M68" i="9" s="1"/>
</calcChain>
</file>

<file path=xl/sharedStrings.xml><?xml version="1.0" encoding="utf-8"?>
<sst xmlns="http://schemas.openxmlformats.org/spreadsheetml/2006/main" count="219" uniqueCount="74">
  <si>
    <t>ลำดับที่</t>
  </si>
  <si>
    <t>รายการ</t>
  </si>
  <si>
    <t>จำนวน</t>
  </si>
  <si>
    <t>หน่วย</t>
  </si>
  <si>
    <t>หมายเหตุ</t>
  </si>
  <si>
    <t>ราคาต่อหน่วย</t>
  </si>
  <si>
    <t>จำนวนเงิน</t>
  </si>
  <si>
    <t>ค่าวัสดุ</t>
  </si>
  <si>
    <t>ค่าแรงงาน</t>
  </si>
  <si>
    <t>รวม</t>
  </si>
  <si>
    <t>ค่าวัสดุและค่าแรงงาน</t>
  </si>
  <si>
    <t>หน่วย : บาท</t>
  </si>
  <si>
    <t>งานรื้อถอนโครงสร้างเดิม</t>
  </si>
  <si>
    <t>งานชั้นรองพื้นทาง</t>
  </si>
  <si>
    <t>รวมรายการที่ 1</t>
  </si>
  <si>
    <t>ม.</t>
  </si>
  <si>
    <t>ลบ.ม.</t>
  </si>
  <si>
    <t>งานลวดผูกเหล็ก</t>
  </si>
  <si>
    <t>งานไม้แบบ</t>
  </si>
  <si>
    <t>รวมรายการที่ 2</t>
  </si>
  <si>
    <t>รวมรายการที่ 3</t>
  </si>
  <si>
    <t>รวมรายการที่ 4</t>
  </si>
  <si>
    <t>ค่าก่อสร้างรวมภาษีมูลค่าเพิ่ม</t>
  </si>
  <si>
    <t>ภาษีมูลค่าเพิ่ม 7%</t>
  </si>
  <si>
    <t>งานทาสีกันสนิม</t>
  </si>
  <si>
    <t>งานตัดพื้น คสล. ของเดิมด้วยไฟเบอร์</t>
  </si>
  <si>
    <t>งานขุดลอกพื้นเดิม พร้อมขนย้ายออกนอกเขต กทท.</t>
  </si>
  <si>
    <t>งานชั้นทาง</t>
  </si>
  <si>
    <t>งานกระดาษชานอ้อย หนา 20 มม.</t>
  </si>
  <si>
    <t>งานน้ำยาบ่มคอนกรีต</t>
  </si>
  <si>
    <t>งานยาแนวรอยต่อคอนกรีต</t>
  </si>
  <si>
    <t>งานเสริมทรายบดอัดแน่น</t>
  </si>
  <si>
    <t>งานทุบพื้น คสล. ของเดิม พร้อมขนย้ายออกนอกเขต กทท.</t>
  </si>
  <si>
    <t>(ค่าวัสดุ + ค่าแรงงาน)</t>
  </si>
  <si>
    <t>ตร.ม.</t>
  </si>
  <si>
    <t>งานเหล็กเส้นกลม ขนาด Ø9 มม.</t>
  </si>
  <si>
    <t>กก.</t>
  </si>
  <si>
    <t>งานคอนกรีตทรงลูกบาศก์ 350 KSC.ที่อายุ 28 วัน</t>
  </si>
  <si>
    <t>งานเหล็กเส้นกลม ขนาด Ø25 มม.</t>
  </si>
  <si>
    <t>งานตัดและสกัดขอบบ่อพักน้ำ คสล. (MH.) ของเดิม</t>
  </si>
  <si>
    <t>งานเหล็ก L - 65 x 65 x 6 มม. (5.91 กก./ ม.)</t>
  </si>
  <si>
    <t>รวมวัสดุ + ค่าแรงทั้งสิ้น</t>
  </si>
  <si>
    <t>- ขนาด 1.00 x 1.00 ม. จำนวน 7 บ่อ</t>
  </si>
  <si>
    <t>งานเหล็กแบน ขนาด 100 x 9 มม. (7.06 กก./ ม.)</t>
  </si>
  <si>
    <t>งานเหล็กเส้นกลม ขนาด Ø16 มม.</t>
  </si>
  <si>
    <t>งานซ่อมแซมขอบบ่อพักน้ำ คสล.(MH.) และขอบราง-</t>
  </si>
  <si>
    <t>ระบายน้ำ คสล.</t>
  </si>
  <si>
    <t>งานสกัดขอบรางระบายน้ำ คสล. ของเดิม สกัดลึกไม่น้อยกว่า-</t>
  </si>
  <si>
    <t>0.07 ม. พร้อมขนย้ายออกนอกเขต กทท.</t>
  </si>
  <si>
    <t>งานปูนซีเมนต์นอนซริ้งเกร้าท์ (Non Shrink Grout)</t>
  </si>
  <si>
    <t>งานบดอัดแน่นพื้นเดิม งานบดอัดแน่น 95% MOD AASHTO</t>
  </si>
  <si>
    <t>งานเสริมหินคลุกบดอัดแน่น 95% MOD AASHTO</t>
  </si>
  <si>
    <t>งาน EXPANSION CAPS</t>
  </si>
  <si>
    <t>อัน</t>
  </si>
  <si>
    <t>งานคอนกรีตทรงลูกบาศก์ 350 KSC. ที่อายุ 28 วัน</t>
  </si>
  <si>
    <t>แบบสรุปราคากลางงานก่อสร้างอาคาร</t>
  </si>
  <si>
    <t>บริษัท, ห้างหุ้นส่วนจำกัด, ร้าน....................................................................................................</t>
  </si>
  <si>
    <t>งานปรับปรุงซ่อมแซมพื้น คสล. ลานวางตู้สินค้าและขอบรางระบายน้ำแผนกโรงพักสินค้า 7</t>
  </si>
  <si>
    <t>รวมค่าวัสดุและค่าแรง</t>
  </si>
  <si>
    <t>.............................................................................................</t>
  </si>
  <si>
    <t xml:space="preserve"> บาท</t>
  </si>
  <si>
    <t xml:space="preserve">Factor F </t>
  </si>
  <si>
    <t>รวมค่าวัสดุและค่าแรง  (ไม่รวมภาษีมูลค่าเพิ่ม)</t>
  </si>
  <si>
    <t xml:space="preserve">(.......................................................................................................................) </t>
  </si>
  <si>
    <t>ตัวหนังสือ</t>
  </si>
  <si>
    <r>
      <t xml:space="preserve">       </t>
    </r>
    <r>
      <rPr>
        <u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 - กรอกจำนวนและราคาตามหัวข้อวัสดุเฉพาะที่มีปรากฏตามรูปแบบและรายการก่อสร้าง ส่วนหัวข้อที่ไม่ปรากฏในรูปแบบและรายการให้ขีดเส้นว่างไว้ จำนวนค่าวัสดุ ค่าแรงงาน และราคา</t>
    </r>
  </si>
  <si>
    <t xml:space="preserve">           ต้องกำกับตัวเลขไว้อย่างละเอียด และรับรองว่ารายการที่เสนอมาข้างต้นเป็นรายการที่ถูกต้อง (หากตัวเลขและตัวหนังสือไม่ตรงกันให้ถือตัวหนังสือเป็นจำนวนที่ถูกต้อง) และราคานี้รวมภาษีมูลค่าเพิ่ม 7%</t>
  </si>
  <si>
    <t>(ลงชื่อ)</t>
  </si>
  <si>
    <t>..................................................................</t>
  </si>
  <si>
    <t>ผู้เสนอราคา</t>
  </si>
  <si>
    <t>(.........................................................)</t>
  </si>
  <si>
    <t>บริษัท, ห้าง, ร้าน</t>
  </si>
  <si>
    <t>...................................................................</t>
  </si>
  <si>
    <r>
      <t>ระยะเวลาปฏิบัติงาน</t>
    </r>
    <r>
      <rPr>
        <u/>
        <sz val="16"/>
        <color theme="1"/>
        <rFont val="TH SarabunPSK"/>
        <family val="2"/>
      </rPr>
      <t xml:space="preserve">      90  วัน นับถัดจากวันที่ได้รับหนังสือแจ้งให้เริ่มทำงาน                                                                      </t>
    </r>
    <r>
      <rPr>
        <u/>
        <sz val="16"/>
        <color theme="0"/>
        <rFont val="TH SarabunPSK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</si>
</sst>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#,##0;[Red]#,##0"/>
    <numFmt numFmtId="189" formatCode="#,##0.00;[Red]#,##0.00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6"/>
      <color rgb="FFC00000"/>
      <name val="TH SarabunPSK"/>
      <family val="2"/>
    </font>
    <font>
      <sz val="16"/>
      <color rgb="FFC00000"/>
      <name val="TH SarabunPSK"/>
      <family val="2"/>
    </font>
    <font>
      <sz val="15.5"/>
      <name val="TH SarabunPSK"/>
      <family val="2"/>
    </font>
    <font>
      <b/>
      <sz val="18"/>
      <name val="TH SarabunPSK"/>
      <family val="2"/>
    </font>
    <font>
      <u/>
      <sz val="16"/>
      <color theme="1"/>
      <name val="TH SarabunPSK"/>
      <family val="2"/>
    </font>
    <font>
      <u/>
      <sz val="16"/>
      <color theme="0"/>
      <name val="TH SarabunPSK"/>
      <family val="2"/>
    </font>
    <font>
      <sz val="14"/>
      <color theme="1"/>
      <name val="TH SarabunPSK"/>
      <family val="2"/>
    </font>
    <font>
      <u/>
      <sz val="14"/>
      <color theme="1"/>
      <name val="TH SarabunPSK"/>
      <family val="2"/>
    </font>
    <font>
      <sz val="17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0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0" applyFont="1" applyBorder="1"/>
    <xf numFmtId="49" fontId="7" fillId="0" borderId="0" xfId="0" applyNumberFormat="1" applyFont="1" applyBorder="1"/>
    <xf numFmtId="49" fontId="7" fillId="0" borderId="0" xfId="0" applyNumberFormat="1" applyFont="1"/>
    <xf numFmtId="49" fontId="0" fillId="0" borderId="0" xfId="0" applyNumberFormat="1"/>
    <xf numFmtId="43" fontId="7" fillId="0" borderId="0" xfId="1" applyFont="1" applyBorder="1"/>
    <xf numFmtId="43" fontId="7" fillId="0" borderId="0" xfId="1" applyFont="1"/>
    <xf numFmtId="43" fontId="0" fillId="0" borderId="0" xfId="1" applyFont="1"/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vertical="top"/>
    </xf>
    <xf numFmtId="43" fontId="2" fillId="0" borderId="0" xfId="1" applyFont="1" applyAlignment="1">
      <alignment vertical="top"/>
    </xf>
    <xf numFmtId="0" fontId="4" fillId="0" borderId="13" xfId="0" applyFont="1" applyBorder="1" applyAlignment="1">
      <alignment horizontal="center" vertical="top"/>
    </xf>
    <xf numFmtId="0" fontId="4" fillId="0" borderId="1" xfId="0" applyFont="1" applyFill="1" applyBorder="1" applyAlignment="1">
      <alignment vertical="top"/>
    </xf>
    <xf numFmtId="0" fontId="4" fillId="0" borderId="12" xfId="0" applyFont="1" applyFill="1" applyBorder="1" applyAlignment="1">
      <alignment vertical="top"/>
    </xf>
    <xf numFmtId="43" fontId="4" fillId="0" borderId="13" xfId="1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center" vertical="top"/>
    </xf>
    <xf numFmtId="43" fontId="4" fillId="0" borderId="12" xfId="1" applyNumberFormat="1" applyFont="1" applyFill="1" applyBorder="1" applyAlignment="1">
      <alignment horizontal="center" vertical="top"/>
    </xf>
    <xf numFmtId="43" fontId="4" fillId="0" borderId="1" xfId="1" applyNumberFormat="1" applyFont="1" applyFill="1" applyBorder="1" applyAlignment="1">
      <alignment horizontal="center" vertical="top"/>
    </xf>
    <xf numFmtId="43" fontId="4" fillId="0" borderId="11" xfId="1" applyNumberFormat="1" applyFont="1" applyFill="1" applyBorder="1" applyAlignment="1">
      <alignment horizontal="center" vertical="top"/>
    </xf>
    <xf numFmtId="43" fontId="4" fillId="0" borderId="15" xfId="1" applyFont="1" applyFill="1" applyBorder="1" applyAlignment="1">
      <alignment horizontal="center" vertical="top"/>
    </xf>
    <xf numFmtId="0" fontId="4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15" xfId="0" applyFont="1" applyBorder="1" applyAlignment="1">
      <alignment vertical="top"/>
    </xf>
    <xf numFmtId="43" fontId="4" fillId="0" borderId="21" xfId="1" applyNumberFormat="1" applyFont="1" applyFill="1" applyBorder="1" applyAlignment="1">
      <alignment horizontal="center" vertical="top"/>
    </xf>
    <xf numFmtId="0" fontId="4" fillId="0" borderId="20" xfId="0" applyFont="1" applyFill="1" applyBorder="1" applyAlignment="1">
      <alignment horizontal="center" vertical="top"/>
    </xf>
    <xf numFmtId="43" fontId="4" fillId="0" borderId="0" xfId="1" applyFont="1" applyFill="1" applyBorder="1" applyAlignment="1">
      <alignment horizontal="center" vertical="top"/>
    </xf>
    <xf numFmtId="43" fontId="4" fillId="0" borderId="0" xfId="1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5" fillId="0" borderId="25" xfId="0" applyFont="1" applyBorder="1" applyAlignment="1">
      <alignment horizontal="center" vertical="top"/>
    </xf>
    <xf numFmtId="0" fontId="6" fillId="0" borderId="15" xfId="0" applyFont="1" applyFill="1" applyBorder="1" applyAlignment="1">
      <alignment vertical="top"/>
    </xf>
    <xf numFmtId="0" fontId="6" fillId="0" borderId="16" xfId="0" applyFont="1" applyFill="1" applyBorder="1" applyAlignment="1">
      <alignment vertical="top"/>
    </xf>
    <xf numFmtId="0" fontId="4" fillId="0" borderId="25" xfId="0" applyFont="1" applyFill="1" applyBorder="1" applyAlignment="1">
      <alignment horizontal="center" vertical="top"/>
    </xf>
    <xf numFmtId="43" fontId="4" fillId="0" borderId="16" xfId="1" applyNumberFormat="1" applyFont="1" applyFill="1" applyBorder="1" applyAlignment="1">
      <alignment horizontal="center" vertical="top"/>
    </xf>
    <xf numFmtId="43" fontId="4" fillId="0" borderId="15" xfId="1" applyNumberFormat="1" applyFont="1" applyFill="1" applyBorder="1" applyAlignment="1">
      <alignment horizontal="center" vertical="top"/>
    </xf>
    <xf numFmtId="43" fontId="4" fillId="0" borderId="14" xfId="1" applyNumberFormat="1" applyFont="1" applyFill="1" applyBorder="1" applyAlignment="1">
      <alignment horizontal="center" vertical="top"/>
    </xf>
    <xf numFmtId="189" fontId="4" fillId="0" borderId="31" xfId="1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vertical="top"/>
    </xf>
    <xf numFmtId="43" fontId="4" fillId="0" borderId="13" xfId="1" applyFont="1" applyBorder="1" applyAlignment="1">
      <alignment horizontal="center" vertical="top"/>
    </xf>
    <xf numFmtId="3" fontId="4" fillId="0" borderId="13" xfId="0" applyNumberFormat="1" applyFont="1" applyBorder="1" applyAlignment="1">
      <alignment horizontal="center" vertical="top"/>
    </xf>
    <xf numFmtId="0" fontId="5" fillId="0" borderId="19" xfId="0" applyFont="1" applyFill="1" applyBorder="1" applyAlignment="1">
      <alignment horizontal="center" vertical="top"/>
    </xf>
    <xf numFmtId="0" fontId="8" fillId="0" borderId="13" xfId="0" applyFont="1" applyFill="1" applyBorder="1" applyAlignment="1">
      <alignment horizontal="center" vertical="top"/>
    </xf>
    <xf numFmtId="188" fontId="4" fillId="0" borderId="13" xfId="0" applyNumberFormat="1" applyFont="1" applyBorder="1" applyAlignment="1">
      <alignment horizontal="center" vertical="top"/>
    </xf>
    <xf numFmtId="0" fontId="9" fillId="0" borderId="13" xfId="0" applyFont="1" applyFill="1" applyBorder="1" applyAlignment="1">
      <alignment horizontal="center" vertical="top"/>
    </xf>
    <xf numFmtId="43" fontId="4" fillId="0" borderId="13" xfId="1" applyFont="1" applyFill="1" applyBorder="1" applyAlignment="1">
      <alignment vertical="top"/>
    </xf>
    <xf numFmtId="43" fontId="5" fillId="0" borderId="13" xfId="1" applyFont="1" applyFill="1" applyBorder="1" applyAlignment="1">
      <alignment horizontal="center" vertical="top"/>
    </xf>
    <xf numFmtId="0" fontId="6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center" vertical="top"/>
    </xf>
    <xf numFmtId="0" fontId="4" fillId="0" borderId="15" xfId="0" applyFont="1" applyFill="1" applyBorder="1" applyAlignment="1">
      <alignment vertical="top"/>
    </xf>
    <xf numFmtId="0" fontId="4" fillId="0" borderId="16" xfId="0" applyFont="1" applyFill="1" applyBorder="1" applyAlignment="1">
      <alignment vertical="top"/>
    </xf>
    <xf numFmtId="0" fontId="9" fillId="0" borderId="25" xfId="0" applyFon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43" fontId="4" fillId="0" borderId="17" xfId="1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/>
    </xf>
    <xf numFmtId="0" fontId="5" fillId="0" borderId="12" xfId="0" applyFont="1" applyFill="1" applyBorder="1" applyAlignment="1">
      <alignment vertical="top"/>
    </xf>
    <xf numFmtId="0" fontId="4" fillId="0" borderId="25" xfId="0" applyFont="1" applyBorder="1" applyAlignment="1">
      <alignment horizontal="center" vertical="top"/>
    </xf>
    <xf numFmtId="0" fontId="10" fillId="0" borderId="14" xfId="0" applyFont="1" applyBorder="1" applyAlignment="1">
      <alignment horizontal="left" vertical="top"/>
    </xf>
    <xf numFmtId="43" fontId="4" fillId="0" borderId="25" xfId="1" applyFont="1" applyFill="1" applyBorder="1" applyAlignment="1">
      <alignment horizontal="center" vertical="top"/>
    </xf>
    <xf numFmtId="43" fontId="4" fillId="0" borderId="26" xfId="1" applyFont="1" applyFill="1" applyBorder="1" applyAlignment="1">
      <alignment horizontal="center" vertical="top"/>
    </xf>
    <xf numFmtId="43" fontId="4" fillId="0" borderId="14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vertical="top"/>
    </xf>
    <xf numFmtId="43" fontId="5" fillId="0" borderId="11" xfId="1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2" fontId="4" fillId="0" borderId="13" xfId="0" applyNumberFormat="1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43" fontId="4" fillId="0" borderId="20" xfId="1" applyFont="1" applyFill="1" applyBorder="1" applyAlignment="1">
      <alignment horizontal="center" vertical="top"/>
    </xf>
    <xf numFmtId="43" fontId="4" fillId="0" borderId="23" xfId="1" applyNumberFormat="1" applyFont="1" applyFill="1" applyBorder="1" applyAlignment="1">
      <alignment horizontal="center" vertical="top"/>
    </xf>
    <xf numFmtId="43" fontId="5" fillId="0" borderId="21" xfId="1" applyNumberFormat="1" applyFont="1" applyFill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6" fillId="0" borderId="1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8" xfId="0" applyFont="1" applyBorder="1" applyAlignment="1">
      <alignment horizontal="left" vertical="top"/>
    </xf>
    <xf numFmtId="0" fontId="4" fillId="0" borderId="17" xfId="0" applyFont="1" applyBorder="1" applyAlignment="1">
      <alignment horizontal="center" vertical="top"/>
    </xf>
    <xf numFmtId="0" fontId="4" fillId="0" borderId="22" xfId="0" applyFont="1" applyFill="1" applyBorder="1" applyAlignment="1">
      <alignment vertical="top"/>
    </xf>
    <xf numFmtId="0" fontId="4" fillId="0" borderId="23" xfId="0" applyFont="1" applyFill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49" fontId="4" fillId="0" borderId="32" xfId="0" applyNumberFormat="1" applyFont="1" applyFill="1" applyBorder="1" applyAlignment="1">
      <alignment horizontal="center" vertical="top"/>
    </xf>
    <xf numFmtId="43" fontId="4" fillId="0" borderId="32" xfId="1" applyFont="1" applyFill="1" applyBorder="1" applyAlignment="1">
      <alignment horizontal="center" vertical="top"/>
    </xf>
    <xf numFmtId="0" fontId="4" fillId="0" borderId="32" xfId="0" applyFont="1" applyFill="1" applyBorder="1" applyAlignment="1">
      <alignment horizontal="center" vertical="top"/>
    </xf>
    <xf numFmtId="43" fontId="4" fillId="0" borderId="30" xfId="1" applyFont="1" applyFill="1" applyBorder="1" applyAlignment="1">
      <alignment horizontal="center" vertical="top"/>
    </xf>
    <xf numFmtId="43" fontId="4" fillId="0" borderId="28" xfId="1" applyFont="1" applyFill="1" applyBorder="1" applyAlignment="1">
      <alignment horizontal="center" vertical="top"/>
    </xf>
    <xf numFmtId="43" fontId="4" fillId="0" borderId="28" xfId="1" applyNumberFormat="1" applyFont="1" applyFill="1" applyBorder="1" applyAlignment="1">
      <alignment horizontal="center" vertical="top"/>
    </xf>
    <xf numFmtId="43" fontId="5" fillId="0" borderId="28" xfId="1" applyNumberFormat="1" applyFont="1" applyFill="1" applyBorder="1" applyAlignment="1">
      <alignment horizontal="center" vertical="top"/>
    </xf>
    <xf numFmtId="49" fontId="7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vertical="top"/>
    </xf>
    <xf numFmtId="43" fontId="7" fillId="0" borderId="0" xfId="1" applyFont="1" applyBorder="1" applyAlignment="1">
      <alignment vertical="top"/>
    </xf>
    <xf numFmtId="43" fontId="5" fillId="0" borderId="2" xfId="1" applyFont="1" applyFill="1" applyBorder="1" applyAlignment="1">
      <alignment horizontal="center" vertical="top"/>
    </xf>
    <xf numFmtId="43" fontId="5" fillId="0" borderId="24" xfId="1" applyFont="1" applyFill="1" applyBorder="1" applyAlignment="1">
      <alignment horizontal="center" vertical="top"/>
    </xf>
    <xf numFmtId="43" fontId="5" fillId="0" borderId="10" xfId="1" applyFont="1" applyFill="1" applyBorder="1" applyAlignment="1">
      <alignment horizontal="center" vertical="top"/>
    </xf>
    <xf numFmtId="43" fontId="5" fillId="0" borderId="7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43" fontId="5" fillId="0" borderId="0" xfId="1" applyNumberFormat="1" applyFont="1" applyFill="1" applyBorder="1" applyAlignment="1">
      <alignment horizontal="center" vertical="top"/>
    </xf>
    <xf numFmtId="0" fontId="5" fillId="0" borderId="22" xfId="0" applyFont="1" applyFill="1" applyBorder="1" applyAlignment="1">
      <alignment vertical="top"/>
    </xf>
    <xf numFmtId="0" fontId="5" fillId="0" borderId="23" xfId="0" applyFont="1" applyFill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6" fillId="0" borderId="14" xfId="0" applyFont="1" applyBorder="1" applyAlignment="1">
      <alignment vertical="top"/>
    </xf>
    <xf numFmtId="43" fontId="4" fillId="0" borderId="21" xfId="1" applyFont="1" applyFill="1" applyBorder="1" applyAlignment="1">
      <alignment horizontal="center" vertical="top"/>
    </xf>
    <xf numFmtId="0" fontId="4" fillId="0" borderId="1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43" fontId="4" fillId="0" borderId="11" xfId="1" applyFont="1" applyFill="1" applyBorder="1" applyAlignment="1">
      <alignment horizontal="center" vertical="top"/>
    </xf>
    <xf numFmtId="2" fontId="4" fillId="0" borderId="25" xfId="0" applyNumberFormat="1" applyFont="1" applyBorder="1" applyAlignment="1">
      <alignment horizontal="center" vertical="top"/>
    </xf>
    <xf numFmtId="0" fontId="4" fillId="0" borderId="1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6" fillId="0" borderId="14" xfId="0" applyFont="1" applyBorder="1" applyAlignment="1">
      <alignment vertical="top"/>
    </xf>
    <xf numFmtId="43" fontId="4" fillId="0" borderId="11" xfId="1" applyFont="1" applyFill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6" fillId="0" borderId="14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6" fillId="0" borderId="16" xfId="0" applyFont="1" applyBorder="1" applyAlignment="1">
      <alignment vertical="top"/>
    </xf>
    <xf numFmtId="0" fontId="5" fillId="0" borderId="21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top"/>
    </xf>
    <xf numFmtId="0" fontId="4" fillId="0" borderId="1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43" fontId="4" fillId="0" borderId="11" xfId="1" applyFont="1" applyFill="1" applyBorder="1" applyAlignment="1">
      <alignment horizontal="center" vertical="top"/>
    </xf>
    <xf numFmtId="43" fontId="4" fillId="0" borderId="12" xfId="1" applyFont="1" applyFill="1" applyBorder="1" applyAlignment="1">
      <alignment horizontal="center" vertical="top"/>
    </xf>
    <xf numFmtId="0" fontId="4" fillId="0" borderId="11" xfId="0" quotePrefix="1" applyFont="1" applyBorder="1" applyAlignment="1">
      <alignment horizontal="left" vertical="top"/>
    </xf>
    <xf numFmtId="0" fontId="4" fillId="0" borderId="1" xfId="0" quotePrefix="1" applyFont="1" applyBorder="1" applyAlignment="1">
      <alignment horizontal="left" vertical="top"/>
    </xf>
    <xf numFmtId="0" fontId="4" fillId="0" borderId="12" xfId="0" quotePrefix="1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3" fillId="0" borderId="8" xfId="0" applyFont="1" applyBorder="1" applyAlignment="1">
      <alignment horizontal="right" vertical="top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horizontal="center" vertical="center"/>
    </xf>
    <xf numFmtId="43" fontId="5" fillId="0" borderId="9" xfId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3" fontId="5" fillId="0" borderId="5" xfId="1" applyFont="1" applyFill="1" applyBorder="1" applyAlignment="1">
      <alignment horizontal="center" vertical="top"/>
    </xf>
    <xf numFmtId="43" fontId="5" fillId="0" borderId="6" xfId="1" applyFont="1" applyFill="1" applyBorder="1" applyAlignment="1">
      <alignment horizontal="center" vertical="top"/>
    </xf>
    <xf numFmtId="0" fontId="4" fillId="0" borderId="1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quotePrefix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F4221-D0DD-4923-A1D3-00C04C0CD810}">
  <dimension ref="A1:N121"/>
  <sheetViews>
    <sheetView tabSelected="1" zoomScale="110" zoomScaleNormal="110" zoomScalePageLayoutView="120" workbookViewId="0">
      <selection activeCell="P7" sqref="P7"/>
    </sheetView>
  </sheetViews>
  <sheetFormatPr defaultRowHeight="14.25" x14ac:dyDescent="0.2"/>
  <cols>
    <col min="1" max="1" width="5.875" style="6" customWidth="1"/>
    <col min="4" max="4" width="3.625" customWidth="1"/>
    <col min="5" max="5" width="13.375" customWidth="1"/>
    <col min="6" max="6" width="8.875" customWidth="1"/>
    <col min="7" max="7" width="9.5" style="9" customWidth="1"/>
    <col min="8" max="8" width="5.875" customWidth="1"/>
    <col min="9" max="9" width="10.875" customWidth="1"/>
    <col min="10" max="10" width="11.875" customWidth="1"/>
    <col min="11" max="11" width="10.875" customWidth="1"/>
    <col min="12" max="12" width="11.875" customWidth="1"/>
    <col min="13" max="13" width="16.375" customWidth="1"/>
  </cols>
  <sheetData>
    <row r="1" spans="1:14" s="161" customFormat="1" ht="21.6" customHeight="1" x14ac:dyDescent="0.2">
      <c r="A1" s="159" t="s">
        <v>55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60"/>
    </row>
    <row r="2" spans="1:14" s="161" customFormat="1" ht="21.6" customHeight="1" x14ac:dyDescent="0.2">
      <c r="A2" s="159" t="s">
        <v>57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60"/>
    </row>
    <row r="3" spans="1:14" s="161" customFormat="1" ht="21.6" customHeight="1" x14ac:dyDescent="0.2">
      <c r="A3" s="162" t="s">
        <v>56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3"/>
    </row>
    <row r="4" spans="1:14" s="1" customFormat="1" ht="7.5" customHeight="1" x14ac:dyDescent="0.35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M4" s="164"/>
      <c r="N4" s="179"/>
    </row>
    <row r="5" spans="1:14" s="10" customFormat="1" ht="21" customHeight="1" thickBot="1" x14ac:dyDescent="0.25">
      <c r="A5" s="11"/>
      <c r="G5" s="12"/>
      <c r="M5" s="141" t="s">
        <v>11</v>
      </c>
      <c r="N5" s="141"/>
    </row>
    <row r="6" spans="1:14" s="1" customFormat="1" ht="21" customHeight="1" thickTop="1" x14ac:dyDescent="0.35">
      <c r="A6" s="142" t="s">
        <v>0</v>
      </c>
      <c r="B6" s="144" t="s">
        <v>1</v>
      </c>
      <c r="C6" s="145"/>
      <c r="D6" s="145"/>
      <c r="E6" s="145"/>
      <c r="F6" s="146"/>
      <c r="G6" s="150" t="s">
        <v>2</v>
      </c>
      <c r="H6" s="152" t="s">
        <v>3</v>
      </c>
      <c r="I6" s="154" t="s">
        <v>7</v>
      </c>
      <c r="J6" s="155"/>
      <c r="K6" s="154" t="s">
        <v>8</v>
      </c>
      <c r="L6" s="155"/>
      <c r="M6" s="90" t="s">
        <v>9</v>
      </c>
      <c r="N6" s="152" t="s">
        <v>4</v>
      </c>
    </row>
    <row r="7" spans="1:14" s="1" customFormat="1" ht="21" customHeight="1" thickBot="1" x14ac:dyDescent="0.4">
      <c r="A7" s="143"/>
      <c r="B7" s="147"/>
      <c r="C7" s="148"/>
      <c r="D7" s="148"/>
      <c r="E7" s="148"/>
      <c r="F7" s="149"/>
      <c r="G7" s="151"/>
      <c r="H7" s="153"/>
      <c r="I7" s="91" t="s">
        <v>5</v>
      </c>
      <c r="J7" s="92" t="s">
        <v>6</v>
      </c>
      <c r="K7" s="92" t="s">
        <v>5</v>
      </c>
      <c r="L7" s="92" t="s">
        <v>6</v>
      </c>
      <c r="M7" s="93" t="s">
        <v>10</v>
      </c>
      <c r="N7" s="153"/>
    </row>
    <row r="8" spans="1:14" s="38" customFormat="1" ht="21.95" customHeight="1" thickTop="1" x14ac:dyDescent="0.2">
      <c r="A8" s="30">
        <v>1</v>
      </c>
      <c r="B8" s="104" t="s">
        <v>12</v>
      </c>
      <c r="C8" s="24"/>
      <c r="D8" s="24"/>
      <c r="E8" s="31"/>
      <c r="F8" s="32"/>
      <c r="G8" s="21"/>
      <c r="H8" s="33"/>
      <c r="I8" s="34"/>
      <c r="J8" s="35"/>
      <c r="K8" s="36"/>
      <c r="L8" s="36"/>
      <c r="M8" s="37"/>
      <c r="N8" s="33"/>
    </row>
    <row r="9" spans="1:14" s="38" customFormat="1" ht="21.95" customHeight="1" x14ac:dyDescent="0.2">
      <c r="A9" s="13">
        <v>1.1000000000000001</v>
      </c>
      <c r="B9" s="133" t="s">
        <v>25</v>
      </c>
      <c r="C9" s="134"/>
      <c r="D9" s="134"/>
      <c r="E9" s="134"/>
      <c r="F9" s="140"/>
      <c r="G9" s="39">
        <v>312.5</v>
      </c>
      <c r="H9" s="40" t="s">
        <v>15</v>
      </c>
      <c r="I9" s="16">
        <v>0</v>
      </c>
      <c r="J9" s="16">
        <v>0</v>
      </c>
      <c r="K9" s="16">
        <v>30</v>
      </c>
      <c r="L9" s="16">
        <f>G9*K9</f>
        <v>9375</v>
      </c>
      <c r="M9" s="16">
        <f>J9+L9</f>
        <v>9375</v>
      </c>
      <c r="N9" s="41"/>
    </row>
    <row r="10" spans="1:14" s="38" customFormat="1" ht="21.95" customHeight="1" x14ac:dyDescent="0.2">
      <c r="A10" s="13">
        <v>1.2</v>
      </c>
      <c r="B10" s="156" t="s">
        <v>32</v>
      </c>
      <c r="C10" s="157"/>
      <c r="D10" s="157"/>
      <c r="E10" s="157"/>
      <c r="F10" s="158"/>
      <c r="G10" s="39">
        <v>387.18</v>
      </c>
      <c r="H10" s="13" t="s">
        <v>16</v>
      </c>
      <c r="I10" s="16">
        <v>0</v>
      </c>
      <c r="J10" s="16">
        <v>0</v>
      </c>
      <c r="K10" s="16">
        <v>280</v>
      </c>
      <c r="L10" s="16">
        <f t="shared" ref="L10:L66" si="0">G10*K10</f>
        <v>108410.40000000001</v>
      </c>
      <c r="M10" s="16">
        <f t="shared" ref="M10:M11" si="1">J10+L10</f>
        <v>108410.40000000001</v>
      </c>
      <c r="N10" s="42"/>
    </row>
    <row r="11" spans="1:14" s="38" customFormat="1" ht="21.95" customHeight="1" x14ac:dyDescent="0.2">
      <c r="A11" s="13">
        <v>1.3</v>
      </c>
      <c r="B11" s="133" t="s">
        <v>26</v>
      </c>
      <c r="C11" s="134"/>
      <c r="D11" s="134"/>
      <c r="E11" s="134"/>
      <c r="F11" s="140"/>
      <c r="G11" s="39">
        <v>464.61</v>
      </c>
      <c r="H11" s="43" t="s">
        <v>16</v>
      </c>
      <c r="I11" s="16">
        <v>0</v>
      </c>
      <c r="J11" s="16">
        <v>0</v>
      </c>
      <c r="K11" s="16">
        <v>220</v>
      </c>
      <c r="L11" s="16">
        <f t="shared" si="0"/>
        <v>102214.2</v>
      </c>
      <c r="M11" s="16">
        <f t="shared" si="1"/>
        <v>102214.2</v>
      </c>
      <c r="N11" s="44"/>
    </row>
    <row r="12" spans="1:14" s="38" customFormat="1" ht="21.95" customHeight="1" x14ac:dyDescent="0.2">
      <c r="A12" s="13"/>
      <c r="B12" s="122" t="s">
        <v>14</v>
      </c>
      <c r="C12" s="123"/>
      <c r="D12" s="123"/>
      <c r="E12" s="123"/>
      <c r="F12" s="124"/>
      <c r="G12" s="39"/>
      <c r="H12" s="43"/>
      <c r="I12" s="16"/>
      <c r="J12" s="16"/>
      <c r="K12" s="45"/>
      <c r="L12" s="16"/>
      <c r="M12" s="46">
        <f>SUM(M9:M11)</f>
        <v>219999.6</v>
      </c>
      <c r="N12" s="44"/>
    </row>
    <row r="13" spans="1:14" s="52" customFormat="1" ht="21.95" customHeight="1" x14ac:dyDescent="0.2">
      <c r="A13" s="30">
        <v>2</v>
      </c>
      <c r="B13" s="47" t="s">
        <v>45</v>
      </c>
      <c r="C13" s="48"/>
      <c r="D13" s="48"/>
      <c r="E13" s="49"/>
      <c r="F13" s="50"/>
      <c r="G13" s="21"/>
      <c r="H13" s="33"/>
      <c r="I13" s="34"/>
      <c r="J13" s="34"/>
      <c r="K13" s="45"/>
      <c r="L13" s="16"/>
      <c r="M13" s="34"/>
      <c r="N13" s="51"/>
    </row>
    <row r="14" spans="1:14" s="52" customFormat="1" ht="21.95" customHeight="1" x14ac:dyDescent="0.2">
      <c r="A14" s="30"/>
      <c r="B14" s="47" t="s">
        <v>46</v>
      </c>
      <c r="C14" s="48"/>
      <c r="D14" s="48"/>
      <c r="E14" s="49"/>
      <c r="F14" s="50"/>
      <c r="G14" s="21"/>
      <c r="H14" s="33"/>
      <c r="I14" s="34"/>
      <c r="J14" s="34"/>
      <c r="K14" s="61"/>
      <c r="L14" s="16"/>
      <c r="M14" s="34"/>
      <c r="N14" s="51"/>
    </row>
    <row r="15" spans="1:14" s="52" customFormat="1" ht="21.95" customHeight="1" x14ac:dyDescent="0.2">
      <c r="A15" s="30"/>
      <c r="B15" s="137" t="s">
        <v>42</v>
      </c>
      <c r="C15" s="138"/>
      <c r="D15" s="138"/>
      <c r="E15" s="138"/>
      <c r="F15" s="139"/>
      <c r="G15" s="21"/>
      <c r="H15" s="33"/>
      <c r="I15" s="34"/>
      <c r="J15" s="34"/>
      <c r="K15" s="61"/>
      <c r="L15" s="16"/>
      <c r="M15" s="34"/>
      <c r="N15" s="51"/>
    </row>
    <row r="16" spans="1:14" s="52" customFormat="1" ht="21.95" customHeight="1" x14ac:dyDescent="0.2">
      <c r="A16" s="13">
        <v>2.1</v>
      </c>
      <c r="B16" s="102" t="s">
        <v>39</v>
      </c>
      <c r="C16" s="103"/>
      <c r="D16" s="103"/>
      <c r="E16" s="49"/>
      <c r="F16" s="50"/>
      <c r="G16" s="21">
        <v>28</v>
      </c>
      <c r="H16" s="33" t="s">
        <v>15</v>
      </c>
      <c r="I16" s="34">
        <v>0</v>
      </c>
      <c r="J16" s="34">
        <v>0</v>
      </c>
      <c r="K16" s="61">
        <v>100</v>
      </c>
      <c r="L16" s="16">
        <f t="shared" si="0"/>
        <v>2800</v>
      </c>
      <c r="M16" s="34">
        <f>L16</f>
        <v>2800</v>
      </c>
      <c r="N16" s="44"/>
    </row>
    <row r="17" spans="1:14" s="52" customFormat="1" ht="21.95" customHeight="1" x14ac:dyDescent="0.2">
      <c r="A17" s="13">
        <v>2.2000000000000002</v>
      </c>
      <c r="B17" s="108" t="s">
        <v>47</v>
      </c>
      <c r="C17" s="109"/>
      <c r="D17" s="109"/>
      <c r="E17" s="49"/>
      <c r="F17" s="50"/>
      <c r="G17" s="21">
        <v>91</v>
      </c>
      <c r="H17" s="33" t="s">
        <v>34</v>
      </c>
      <c r="I17" s="34">
        <v>0</v>
      </c>
      <c r="J17" s="34">
        <v>0</v>
      </c>
      <c r="K17" s="61">
        <v>450</v>
      </c>
      <c r="L17" s="16">
        <f t="shared" ref="L17" si="2">G17*K17</f>
        <v>40950</v>
      </c>
      <c r="M17" s="34">
        <f>L17</f>
        <v>40950</v>
      </c>
      <c r="N17" s="44"/>
    </row>
    <row r="18" spans="1:14" s="52" customFormat="1" ht="21.95" customHeight="1" x14ac:dyDescent="0.2">
      <c r="A18" s="13"/>
      <c r="B18" s="108" t="s">
        <v>48</v>
      </c>
      <c r="C18" s="109"/>
      <c r="D18" s="109"/>
      <c r="E18" s="49"/>
      <c r="F18" s="50"/>
      <c r="G18" s="27"/>
      <c r="H18" s="33"/>
      <c r="I18" s="34"/>
      <c r="J18" s="34"/>
      <c r="K18" s="61"/>
      <c r="L18" s="16"/>
      <c r="M18" s="35"/>
      <c r="N18" s="44"/>
    </row>
    <row r="19" spans="1:14" s="52" customFormat="1" ht="21.95" customHeight="1" x14ac:dyDescent="0.2">
      <c r="A19" s="13">
        <v>2.2999999999999998</v>
      </c>
      <c r="B19" s="100" t="s">
        <v>35</v>
      </c>
      <c r="C19" s="101"/>
      <c r="D19" s="101"/>
      <c r="E19" s="49"/>
      <c r="F19" s="50"/>
      <c r="G19" s="53">
        <v>169.66</v>
      </c>
      <c r="H19" s="43" t="s">
        <v>36</v>
      </c>
      <c r="I19" s="18">
        <v>21.05</v>
      </c>
      <c r="J19" s="18">
        <f>G19*I19</f>
        <v>3571.3429999999998</v>
      </c>
      <c r="K19" s="94">
        <v>4.4000000000000004</v>
      </c>
      <c r="L19" s="16">
        <f t="shared" si="0"/>
        <v>746.50400000000002</v>
      </c>
      <c r="M19" s="20">
        <v>4317.84</v>
      </c>
      <c r="N19" s="44"/>
    </row>
    <row r="20" spans="1:14" s="52" customFormat="1" ht="21.95" customHeight="1" x14ac:dyDescent="0.2">
      <c r="A20" s="65">
        <v>2.4</v>
      </c>
      <c r="B20" s="125" t="s">
        <v>17</v>
      </c>
      <c r="C20" s="126"/>
      <c r="D20" s="126"/>
      <c r="E20" s="98"/>
      <c r="F20" s="99"/>
      <c r="G20" s="66">
        <v>6</v>
      </c>
      <c r="H20" s="26" t="s">
        <v>36</v>
      </c>
      <c r="I20" s="105">
        <v>25.4</v>
      </c>
      <c r="J20" s="66">
        <f>G20*I20</f>
        <v>152.39999999999998</v>
      </c>
      <c r="K20" s="105">
        <v>0</v>
      </c>
      <c r="L20" s="66">
        <f>G20*K20</f>
        <v>0</v>
      </c>
      <c r="M20" s="25">
        <f>J20</f>
        <v>152.39999999999998</v>
      </c>
      <c r="N20" s="26"/>
    </row>
    <row r="21" spans="1:14" s="52" customFormat="1" ht="21.95" customHeight="1" x14ac:dyDescent="0.2">
      <c r="A21" s="79"/>
      <c r="B21" s="95"/>
      <c r="C21" s="95"/>
      <c r="D21" s="95"/>
      <c r="E21" s="96"/>
      <c r="F21" s="96"/>
      <c r="G21" s="27"/>
      <c r="H21" s="29"/>
      <c r="I21" s="27"/>
      <c r="J21" s="27"/>
      <c r="K21" s="27"/>
      <c r="L21" s="27"/>
      <c r="M21" s="28"/>
      <c r="N21" s="29"/>
    </row>
    <row r="22" spans="1:14" s="52" customFormat="1" ht="21.95" customHeight="1" x14ac:dyDescent="0.2">
      <c r="A22" s="79"/>
      <c r="B22" s="95"/>
      <c r="C22" s="95"/>
      <c r="D22" s="95"/>
      <c r="E22" s="96"/>
      <c r="F22" s="96"/>
      <c r="G22" s="27"/>
      <c r="H22" s="29"/>
      <c r="I22" s="27"/>
      <c r="J22" s="27"/>
      <c r="K22" s="27"/>
      <c r="L22" s="27"/>
      <c r="M22" s="28"/>
      <c r="N22" s="29"/>
    </row>
    <row r="23" spans="1:14" s="52" customFormat="1" ht="21.95" customHeight="1" x14ac:dyDescent="0.2">
      <c r="A23" s="79"/>
      <c r="B23" s="95"/>
      <c r="C23" s="95"/>
      <c r="D23" s="95"/>
      <c r="E23" s="96"/>
      <c r="F23" s="96"/>
      <c r="G23" s="27"/>
      <c r="H23" s="29"/>
      <c r="I23" s="27"/>
      <c r="J23" s="27"/>
      <c r="K23" s="27"/>
      <c r="L23" s="27"/>
      <c r="M23" s="28"/>
      <c r="N23" s="29"/>
    </row>
    <row r="24" spans="1:14" s="52" customFormat="1" ht="21.95" customHeight="1" x14ac:dyDescent="0.2">
      <c r="A24" s="79"/>
      <c r="B24" s="95"/>
      <c r="C24" s="95"/>
      <c r="D24" s="95"/>
      <c r="E24" s="96"/>
      <c r="F24" s="96"/>
      <c r="G24" s="27"/>
      <c r="H24" s="29"/>
      <c r="I24" s="27"/>
      <c r="J24" s="27"/>
      <c r="K24" s="27"/>
      <c r="L24" s="27"/>
      <c r="M24" s="28"/>
      <c r="N24" s="29"/>
    </row>
    <row r="25" spans="1:14" s="52" customFormat="1" ht="21.95" customHeight="1" x14ac:dyDescent="0.2">
      <c r="A25" s="79"/>
      <c r="B25" s="95"/>
      <c r="C25" s="95"/>
      <c r="D25" s="95"/>
      <c r="E25" s="96"/>
      <c r="F25" s="96"/>
      <c r="G25" s="27"/>
      <c r="H25" s="29"/>
      <c r="I25" s="27"/>
      <c r="J25" s="27"/>
      <c r="K25" s="27"/>
      <c r="L25" s="27"/>
      <c r="M25" s="28"/>
      <c r="N25" s="29"/>
    </row>
    <row r="26" spans="1:14" s="52" customFormat="1" ht="21.95" customHeight="1" x14ac:dyDescent="0.2">
      <c r="A26" s="79"/>
      <c r="B26" s="95"/>
      <c r="C26" s="95"/>
      <c r="D26" s="95"/>
      <c r="E26" s="96"/>
      <c r="F26" s="96"/>
      <c r="G26" s="27"/>
      <c r="H26" s="29"/>
      <c r="I26" s="27"/>
      <c r="J26" s="27"/>
      <c r="K26" s="27"/>
      <c r="L26" s="27"/>
      <c r="M26" s="28"/>
      <c r="N26" s="29"/>
    </row>
    <row r="27" spans="1:14" s="52" customFormat="1" ht="21.95" customHeight="1" x14ac:dyDescent="0.2">
      <c r="A27" s="56">
        <v>2.5</v>
      </c>
      <c r="B27" s="57" t="s">
        <v>40</v>
      </c>
      <c r="C27" s="23"/>
      <c r="D27" s="23"/>
      <c r="E27" s="49"/>
      <c r="F27" s="50"/>
      <c r="G27" s="58">
        <v>177.5</v>
      </c>
      <c r="H27" s="33" t="s">
        <v>36</v>
      </c>
      <c r="I27" s="21">
        <v>22.62</v>
      </c>
      <c r="J27" s="59">
        <f>G27*I27</f>
        <v>4015.05</v>
      </c>
      <c r="K27" s="60">
        <v>10</v>
      </c>
      <c r="L27" s="58">
        <f t="shared" si="0"/>
        <v>1775</v>
      </c>
      <c r="M27" s="36">
        <f>L27+J27</f>
        <v>5790.05</v>
      </c>
      <c r="N27" s="33"/>
    </row>
    <row r="28" spans="1:14" s="52" customFormat="1" ht="21.95" customHeight="1" x14ac:dyDescent="0.2">
      <c r="A28" s="13">
        <v>2.6</v>
      </c>
      <c r="B28" s="102" t="s">
        <v>43</v>
      </c>
      <c r="C28" s="103"/>
      <c r="D28" s="103"/>
      <c r="E28" s="49"/>
      <c r="F28" s="50"/>
      <c r="G28" s="16">
        <v>847.8</v>
      </c>
      <c r="H28" s="17" t="s">
        <v>36</v>
      </c>
      <c r="I28" s="18">
        <v>28.52</v>
      </c>
      <c r="J28" s="18">
        <f>G28*I28</f>
        <v>24179.255999999998</v>
      </c>
      <c r="K28" s="94">
        <v>10</v>
      </c>
      <c r="L28" s="16">
        <f t="shared" si="0"/>
        <v>8478</v>
      </c>
      <c r="M28" s="20">
        <f>L28+J28</f>
        <v>32657.255999999998</v>
      </c>
      <c r="N28" s="33"/>
    </row>
    <row r="29" spans="1:14" s="52" customFormat="1" ht="21" customHeight="1" x14ac:dyDescent="0.2">
      <c r="A29" s="56">
        <v>2.7</v>
      </c>
      <c r="B29" s="102" t="s">
        <v>18</v>
      </c>
      <c r="C29" s="103"/>
      <c r="D29" s="103"/>
      <c r="E29" s="49"/>
      <c r="F29" s="50"/>
      <c r="G29" s="16">
        <v>16.8</v>
      </c>
      <c r="H29" s="17" t="s">
        <v>34</v>
      </c>
      <c r="I29" s="18">
        <v>155</v>
      </c>
      <c r="J29" s="18">
        <f t="shared" ref="J29:J31" si="3">G29*I29</f>
        <v>2604</v>
      </c>
      <c r="K29" s="94">
        <v>162</v>
      </c>
      <c r="L29" s="16">
        <f t="shared" si="0"/>
        <v>2721.6</v>
      </c>
      <c r="M29" s="20">
        <f t="shared" ref="M29:M31" si="4">L29+J29</f>
        <v>5325.6</v>
      </c>
      <c r="N29" s="33"/>
    </row>
    <row r="30" spans="1:14" s="52" customFormat="1" ht="20.100000000000001" customHeight="1" x14ac:dyDescent="0.2">
      <c r="A30" s="13">
        <v>2.8</v>
      </c>
      <c r="B30" s="102" t="s">
        <v>24</v>
      </c>
      <c r="C30" s="103"/>
      <c r="D30" s="103"/>
      <c r="E30" s="14"/>
      <c r="F30" s="15"/>
      <c r="G30" s="16">
        <v>40.229999999999997</v>
      </c>
      <c r="H30" s="17" t="s">
        <v>34</v>
      </c>
      <c r="I30" s="18">
        <v>40</v>
      </c>
      <c r="J30" s="18">
        <f t="shared" si="3"/>
        <v>1609.1999999999998</v>
      </c>
      <c r="K30" s="94">
        <v>35</v>
      </c>
      <c r="L30" s="16">
        <f t="shared" si="0"/>
        <v>1408.05</v>
      </c>
      <c r="M30" s="20">
        <f t="shared" si="4"/>
        <v>3017.25</v>
      </c>
      <c r="N30" s="33"/>
    </row>
    <row r="31" spans="1:14" s="52" customFormat="1" ht="21" customHeight="1" x14ac:dyDescent="0.2">
      <c r="A31" s="56">
        <v>2.9</v>
      </c>
      <c r="B31" s="22" t="s">
        <v>37</v>
      </c>
      <c r="C31" s="23"/>
      <c r="D31" s="23"/>
      <c r="E31" s="49"/>
      <c r="F31" s="50"/>
      <c r="G31" s="16">
        <v>1.75</v>
      </c>
      <c r="H31" s="43" t="s">
        <v>16</v>
      </c>
      <c r="I31" s="18">
        <v>2625.3</v>
      </c>
      <c r="J31" s="18">
        <f t="shared" si="3"/>
        <v>4594.2750000000005</v>
      </c>
      <c r="K31" s="94">
        <v>327</v>
      </c>
      <c r="L31" s="16">
        <f t="shared" si="0"/>
        <v>572.25</v>
      </c>
      <c r="M31" s="20">
        <f t="shared" si="4"/>
        <v>5166.5250000000005</v>
      </c>
      <c r="N31" s="33"/>
    </row>
    <row r="32" spans="1:14" s="52" customFormat="1" ht="21" customHeight="1" x14ac:dyDescent="0.2">
      <c r="A32" s="64">
        <v>2.1</v>
      </c>
      <c r="B32" s="22" t="s">
        <v>49</v>
      </c>
      <c r="C32" s="23"/>
      <c r="D32" s="23"/>
      <c r="E32" s="49"/>
      <c r="F32" s="50"/>
      <c r="G32" s="16">
        <v>13150</v>
      </c>
      <c r="H32" s="43" t="s">
        <v>36</v>
      </c>
      <c r="I32" s="18">
        <v>15</v>
      </c>
      <c r="J32" s="18">
        <f t="shared" ref="J32" si="5">G32*I32</f>
        <v>197250</v>
      </c>
      <c r="K32" s="112">
        <v>5</v>
      </c>
      <c r="L32" s="16">
        <f t="shared" ref="L32" si="6">G32*K32</f>
        <v>65750</v>
      </c>
      <c r="M32" s="20">
        <f t="shared" ref="M32" si="7">L32+J32</f>
        <v>263000</v>
      </c>
      <c r="N32" s="33"/>
    </row>
    <row r="33" spans="1:14" s="38" customFormat="1" ht="21.95" customHeight="1" x14ac:dyDescent="0.2">
      <c r="A33" s="13"/>
      <c r="B33" s="122" t="s">
        <v>19</v>
      </c>
      <c r="C33" s="123"/>
      <c r="D33" s="123"/>
      <c r="E33" s="123"/>
      <c r="F33" s="124"/>
      <c r="G33" s="39"/>
      <c r="H33" s="43"/>
      <c r="I33" s="16"/>
      <c r="J33" s="16"/>
      <c r="K33" s="45"/>
      <c r="L33" s="16">
        <f t="shared" si="0"/>
        <v>0</v>
      </c>
      <c r="M33" s="46">
        <v>363176.93</v>
      </c>
      <c r="N33" s="44"/>
    </row>
    <row r="34" spans="1:14" s="52" customFormat="1" ht="21.95" customHeight="1" x14ac:dyDescent="0.2">
      <c r="A34" s="30">
        <v>3</v>
      </c>
      <c r="B34" s="127" t="s">
        <v>13</v>
      </c>
      <c r="C34" s="128"/>
      <c r="D34" s="128"/>
      <c r="E34" s="128"/>
      <c r="F34" s="129"/>
      <c r="G34" s="58"/>
      <c r="H34" s="33"/>
      <c r="I34" s="34"/>
      <c r="J34" s="34"/>
      <c r="K34" s="58"/>
      <c r="L34" s="16">
        <f t="shared" si="0"/>
        <v>0</v>
      </c>
      <c r="M34" s="36"/>
      <c r="N34" s="33"/>
    </row>
    <row r="35" spans="1:14" s="52" customFormat="1" ht="21.95" customHeight="1" x14ac:dyDescent="0.2">
      <c r="A35" s="13">
        <v>3.1</v>
      </c>
      <c r="B35" s="102" t="s">
        <v>50</v>
      </c>
      <c r="C35" s="63"/>
      <c r="D35" s="63"/>
      <c r="E35" s="70"/>
      <c r="F35" s="71"/>
      <c r="G35" s="16">
        <v>1548.7</v>
      </c>
      <c r="H35" s="17" t="s">
        <v>34</v>
      </c>
      <c r="I35" s="18">
        <v>0</v>
      </c>
      <c r="J35" s="18">
        <v>0</v>
      </c>
      <c r="K35" s="16">
        <v>25</v>
      </c>
      <c r="L35" s="16">
        <f t="shared" si="0"/>
        <v>38717.5</v>
      </c>
      <c r="M35" s="19">
        <f>L35</f>
        <v>38717.5</v>
      </c>
      <c r="N35" s="17"/>
    </row>
    <row r="36" spans="1:14" s="52" customFormat="1" ht="21.95" customHeight="1" x14ac:dyDescent="0.2">
      <c r="A36" s="13">
        <v>3.2</v>
      </c>
      <c r="B36" s="106" t="s">
        <v>51</v>
      </c>
      <c r="C36" s="63"/>
      <c r="D36" s="63"/>
      <c r="E36" s="70"/>
      <c r="F36" s="71"/>
      <c r="G36" s="16">
        <v>100.67</v>
      </c>
      <c r="H36" s="17" t="s">
        <v>16</v>
      </c>
      <c r="I36" s="18">
        <v>500</v>
      </c>
      <c r="J36" s="18">
        <f>I36*G36</f>
        <v>50335</v>
      </c>
      <c r="K36" s="16">
        <v>137</v>
      </c>
      <c r="L36" s="16">
        <f t="shared" si="0"/>
        <v>13791.79</v>
      </c>
      <c r="M36" s="19">
        <f>L36+J36</f>
        <v>64126.79</v>
      </c>
      <c r="N36" s="17"/>
    </row>
    <row r="37" spans="1:14" s="52" customFormat="1" ht="21.95" customHeight="1" x14ac:dyDescent="0.2">
      <c r="A37" s="13">
        <v>3.3</v>
      </c>
      <c r="B37" s="102" t="s">
        <v>31</v>
      </c>
      <c r="C37" s="63"/>
      <c r="D37" s="63"/>
      <c r="E37" s="70"/>
      <c r="F37" s="71"/>
      <c r="G37" s="16">
        <v>92.92</v>
      </c>
      <c r="H37" s="17" t="s">
        <v>16</v>
      </c>
      <c r="I37" s="18">
        <v>513.33000000000004</v>
      </c>
      <c r="J37" s="18">
        <f>I37*G37</f>
        <v>47698.623600000006</v>
      </c>
      <c r="K37" s="16">
        <v>137</v>
      </c>
      <c r="L37" s="16">
        <f t="shared" si="0"/>
        <v>12730.04</v>
      </c>
      <c r="M37" s="19">
        <f>L37+J37</f>
        <v>60428.663600000007</v>
      </c>
      <c r="N37" s="17"/>
    </row>
    <row r="38" spans="1:14" s="52" customFormat="1" ht="21.95" customHeight="1" x14ac:dyDescent="0.2">
      <c r="A38" s="65"/>
      <c r="B38" s="130" t="s">
        <v>20</v>
      </c>
      <c r="C38" s="131"/>
      <c r="D38" s="131"/>
      <c r="E38" s="131"/>
      <c r="F38" s="132"/>
      <c r="G38" s="66"/>
      <c r="H38" s="26"/>
      <c r="I38" s="67"/>
      <c r="J38" s="67"/>
      <c r="K38" s="66"/>
      <c r="L38" s="66"/>
      <c r="M38" s="68">
        <f>SUM(M35:M37)</f>
        <v>163272.95360000001</v>
      </c>
      <c r="N38" s="26"/>
    </row>
    <row r="39" spans="1:14" s="52" customFormat="1" ht="21.95" customHeight="1" x14ac:dyDescent="0.2">
      <c r="A39" s="79"/>
      <c r="B39" s="165"/>
      <c r="C39" s="165"/>
      <c r="D39" s="165"/>
      <c r="E39" s="165"/>
      <c r="F39" s="165"/>
      <c r="G39" s="27"/>
      <c r="H39" s="29"/>
      <c r="I39" s="28"/>
      <c r="J39" s="28"/>
      <c r="K39" s="27"/>
      <c r="L39" s="27"/>
      <c r="M39" s="97"/>
      <c r="N39" s="29"/>
    </row>
    <row r="40" spans="1:14" s="52" customFormat="1" ht="21.95" customHeight="1" x14ac:dyDescent="0.2">
      <c r="A40" s="79"/>
      <c r="B40" s="165"/>
      <c r="C40" s="165"/>
      <c r="D40" s="165"/>
      <c r="E40" s="165"/>
      <c r="F40" s="165"/>
      <c r="G40" s="27"/>
      <c r="H40" s="29"/>
      <c r="I40" s="28"/>
      <c r="J40" s="28"/>
      <c r="K40" s="27"/>
      <c r="L40" s="27"/>
      <c r="M40" s="97"/>
      <c r="N40" s="29"/>
    </row>
    <row r="41" spans="1:14" s="52" customFormat="1" ht="21.95" customHeight="1" x14ac:dyDescent="0.2">
      <c r="A41" s="79"/>
      <c r="B41" s="165"/>
      <c r="C41" s="165"/>
      <c r="D41" s="165"/>
      <c r="E41" s="165"/>
      <c r="F41" s="165"/>
      <c r="G41" s="27"/>
      <c r="H41" s="29"/>
      <c r="I41" s="28"/>
      <c r="J41" s="28"/>
      <c r="K41" s="27"/>
      <c r="L41" s="27"/>
      <c r="M41" s="97"/>
      <c r="N41" s="29"/>
    </row>
    <row r="42" spans="1:14" s="52" customFormat="1" ht="21.95" customHeight="1" x14ac:dyDescent="0.2">
      <c r="A42" s="79"/>
      <c r="B42" s="95"/>
      <c r="C42" s="95"/>
      <c r="D42" s="95"/>
      <c r="E42" s="96"/>
      <c r="F42" s="96"/>
      <c r="G42" s="27"/>
      <c r="H42" s="29"/>
      <c r="I42" s="27"/>
      <c r="J42" s="27"/>
      <c r="K42" s="27"/>
      <c r="L42" s="27"/>
      <c r="M42" s="28"/>
      <c r="N42" s="29"/>
    </row>
    <row r="43" spans="1:14" s="52" customFormat="1" ht="21.95" customHeight="1" x14ac:dyDescent="0.2">
      <c r="A43" s="79"/>
      <c r="B43" s="95"/>
      <c r="C43" s="95"/>
      <c r="D43" s="95"/>
      <c r="E43" s="96"/>
      <c r="F43" s="96"/>
      <c r="G43" s="27"/>
      <c r="H43" s="29"/>
      <c r="I43" s="27"/>
      <c r="J43" s="27"/>
      <c r="K43" s="27"/>
      <c r="L43" s="27"/>
      <c r="M43" s="28"/>
      <c r="N43" s="29"/>
    </row>
    <row r="44" spans="1:14" s="52" customFormat="1" ht="21.95" customHeight="1" x14ac:dyDescent="0.2">
      <c r="A44" s="79"/>
      <c r="B44" s="95"/>
      <c r="C44" s="95"/>
      <c r="D44" s="95"/>
      <c r="E44" s="96"/>
      <c r="F44" s="96"/>
      <c r="G44" s="27"/>
      <c r="H44" s="29"/>
      <c r="I44" s="27"/>
      <c r="J44" s="27"/>
      <c r="K44" s="27"/>
      <c r="L44" s="27"/>
      <c r="M44" s="28"/>
      <c r="N44" s="29"/>
    </row>
    <row r="45" spans="1:14" s="52" customFormat="1" ht="21.95" customHeight="1" x14ac:dyDescent="0.2">
      <c r="A45" s="79"/>
      <c r="B45" s="95"/>
      <c r="C45" s="95"/>
      <c r="D45" s="95"/>
      <c r="E45" s="96"/>
      <c r="F45" s="96"/>
      <c r="G45" s="27"/>
      <c r="H45" s="29"/>
      <c r="I45" s="27"/>
      <c r="J45" s="27"/>
      <c r="K45" s="27"/>
      <c r="L45" s="27"/>
      <c r="M45" s="97"/>
      <c r="N45" s="29"/>
    </row>
    <row r="46" spans="1:14" s="52" customFormat="1" ht="21.95" customHeight="1" x14ac:dyDescent="0.2">
      <c r="A46" s="69">
        <v>4</v>
      </c>
      <c r="B46" s="72" t="s">
        <v>27</v>
      </c>
      <c r="C46" s="73"/>
      <c r="D46" s="73"/>
      <c r="E46" s="14"/>
      <c r="F46" s="15"/>
      <c r="G46" s="16"/>
      <c r="H46" s="17"/>
      <c r="I46" s="18"/>
      <c r="J46" s="18"/>
      <c r="K46" s="16"/>
      <c r="L46" s="16">
        <f t="shared" si="0"/>
        <v>0</v>
      </c>
      <c r="M46" s="20"/>
      <c r="N46" s="17"/>
    </row>
    <row r="47" spans="1:14" s="52" customFormat="1" ht="21.95" customHeight="1" x14ac:dyDescent="0.2">
      <c r="A47" s="13">
        <v>4.0999999999999996</v>
      </c>
      <c r="B47" s="102" t="s">
        <v>35</v>
      </c>
      <c r="C47" s="63"/>
      <c r="D47" s="63"/>
      <c r="E47" s="49"/>
      <c r="F47" s="50"/>
      <c r="G47" s="16">
        <v>15459.02</v>
      </c>
      <c r="H47" s="17" t="s">
        <v>36</v>
      </c>
      <c r="I47" s="18">
        <v>21.05</v>
      </c>
      <c r="J47" s="18">
        <f t="shared" ref="J47:J66" si="8">G47*I47</f>
        <v>325412.37100000004</v>
      </c>
      <c r="K47" s="94">
        <v>4.4000000000000004</v>
      </c>
      <c r="L47" s="16">
        <f t="shared" si="0"/>
        <v>68019.688000000009</v>
      </c>
      <c r="M47" s="19">
        <f>L47+J47</f>
        <v>393432.05900000007</v>
      </c>
      <c r="N47" s="17"/>
    </row>
    <row r="48" spans="1:14" s="52" customFormat="1" ht="21.95" customHeight="1" x14ac:dyDescent="0.2">
      <c r="A48" s="74">
        <v>4.2</v>
      </c>
      <c r="B48" s="106" t="s">
        <v>44</v>
      </c>
      <c r="C48" s="76"/>
      <c r="D48" s="76"/>
      <c r="E48" s="49"/>
      <c r="F48" s="50"/>
      <c r="G48" s="58">
        <v>520.74</v>
      </c>
      <c r="H48" s="17" t="s">
        <v>36</v>
      </c>
      <c r="I48" s="18">
        <v>20.95</v>
      </c>
      <c r="J48" s="18">
        <f t="shared" si="8"/>
        <v>10909.503000000001</v>
      </c>
      <c r="K48" s="94">
        <v>3.6</v>
      </c>
      <c r="L48" s="16">
        <f t="shared" si="0"/>
        <v>1874.664</v>
      </c>
      <c r="M48" s="20">
        <v>12784.16</v>
      </c>
      <c r="N48" s="33"/>
    </row>
    <row r="49" spans="1:14" s="52" customFormat="1" ht="21.95" customHeight="1" x14ac:dyDescent="0.2">
      <c r="A49" s="13">
        <v>4.3</v>
      </c>
      <c r="B49" s="75" t="s">
        <v>38</v>
      </c>
      <c r="C49" s="101"/>
      <c r="D49" s="101"/>
      <c r="E49" s="49"/>
      <c r="F49" s="50"/>
      <c r="G49" s="58">
        <v>1001.78</v>
      </c>
      <c r="H49" s="17" t="s">
        <v>36</v>
      </c>
      <c r="I49" s="18">
        <v>20.6</v>
      </c>
      <c r="J49" s="18">
        <f t="shared" si="8"/>
        <v>20636.668000000001</v>
      </c>
      <c r="K49" s="94">
        <v>3.1</v>
      </c>
      <c r="L49" s="16">
        <f t="shared" si="0"/>
        <v>3105.518</v>
      </c>
      <c r="M49" s="20">
        <f t="shared" ref="M49:M66" si="9">J49+L49</f>
        <v>23742.186000000002</v>
      </c>
      <c r="N49" s="33"/>
    </row>
    <row r="50" spans="1:14" s="52" customFormat="1" ht="21.95" customHeight="1" x14ac:dyDescent="0.2">
      <c r="A50" s="74">
        <v>4.4000000000000004</v>
      </c>
      <c r="B50" s="133" t="s">
        <v>17</v>
      </c>
      <c r="C50" s="134"/>
      <c r="D50" s="134"/>
      <c r="E50" s="54"/>
      <c r="F50" s="55"/>
      <c r="G50" s="16">
        <v>279</v>
      </c>
      <c r="H50" s="17" t="s">
        <v>36</v>
      </c>
      <c r="I50" s="18">
        <v>25.4</v>
      </c>
      <c r="J50" s="18">
        <f t="shared" si="8"/>
        <v>7086.5999999999995</v>
      </c>
      <c r="K50" s="94">
        <v>0</v>
      </c>
      <c r="L50" s="16">
        <f t="shared" si="0"/>
        <v>0</v>
      </c>
      <c r="M50" s="20">
        <f t="shared" si="9"/>
        <v>7086.5999999999995</v>
      </c>
      <c r="N50" s="17"/>
    </row>
    <row r="51" spans="1:14" s="52" customFormat="1" ht="20.100000000000001" customHeight="1" x14ac:dyDescent="0.2">
      <c r="A51" s="13">
        <v>4.5</v>
      </c>
      <c r="B51" s="106" t="s">
        <v>28</v>
      </c>
      <c r="C51" s="107"/>
      <c r="D51" s="107"/>
      <c r="E51" s="14"/>
      <c r="F51" s="15"/>
      <c r="G51" s="16">
        <v>78</v>
      </c>
      <c r="H51" s="17" t="s">
        <v>34</v>
      </c>
      <c r="I51" s="18">
        <v>270</v>
      </c>
      <c r="J51" s="18">
        <f>G51*I51</f>
        <v>21060</v>
      </c>
      <c r="K51" s="135" t="s">
        <v>33</v>
      </c>
      <c r="L51" s="136"/>
      <c r="M51" s="20">
        <f t="shared" si="9"/>
        <v>21060</v>
      </c>
      <c r="N51" s="17"/>
    </row>
    <row r="52" spans="1:14" s="52" customFormat="1" ht="20.100000000000001" customHeight="1" x14ac:dyDescent="0.2">
      <c r="A52" s="74">
        <v>4.5999999999999996</v>
      </c>
      <c r="B52" s="22" t="s">
        <v>52</v>
      </c>
      <c r="C52" s="23"/>
      <c r="D52" s="23"/>
      <c r="E52" s="49"/>
      <c r="F52" s="50"/>
      <c r="G52" s="16">
        <v>68</v>
      </c>
      <c r="H52" s="17" t="s">
        <v>53</v>
      </c>
      <c r="I52" s="18">
        <v>15</v>
      </c>
      <c r="J52" s="18">
        <v>1020</v>
      </c>
      <c r="K52" s="60">
        <v>10</v>
      </c>
      <c r="L52" s="36">
        <v>680</v>
      </c>
      <c r="M52" s="20">
        <f t="shared" ref="M52" si="10">J52+L52</f>
        <v>1700</v>
      </c>
      <c r="N52" s="17"/>
    </row>
    <row r="53" spans="1:14" s="52" customFormat="1" ht="21" customHeight="1" x14ac:dyDescent="0.2">
      <c r="A53" s="13">
        <v>4.7</v>
      </c>
      <c r="B53" s="22" t="s">
        <v>18</v>
      </c>
      <c r="C53" s="23"/>
      <c r="D53" s="23"/>
      <c r="E53" s="49"/>
      <c r="F53" s="50"/>
      <c r="G53" s="58">
        <v>62</v>
      </c>
      <c r="H53" s="33" t="s">
        <v>34</v>
      </c>
      <c r="I53" s="34">
        <v>155</v>
      </c>
      <c r="J53" s="34">
        <f>G53*I53</f>
        <v>9610</v>
      </c>
      <c r="K53" s="60">
        <v>162</v>
      </c>
      <c r="L53" s="36">
        <f>G53*K53</f>
        <v>10044</v>
      </c>
      <c r="M53" s="20">
        <f t="shared" si="9"/>
        <v>19654</v>
      </c>
      <c r="N53" s="33"/>
    </row>
    <row r="54" spans="1:14" s="52" customFormat="1" ht="21" customHeight="1" x14ac:dyDescent="0.2">
      <c r="A54" s="74">
        <v>4.8</v>
      </c>
      <c r="B54" s="108" t="s">
        <v>54</v>
      </c>
      <c r="C54" s="23"/>
      <c r="D54" s="23"/>
      <c r="E54" s="49"/>
      <c r="F54" s="50"/>
      <c r="G54" s="16">
        <v>387.25</v>
      </c>
      <c r="H54" s="43" t="s">
        <v>16</v>
      </c>
      <c r="I54" s="18">
        <v>2625.3</v>
      </c>
      <c r="J54" s="18">
        <f>G54*I54</f>
        <v>1016647.425</v>
      </c>
      <c r="K54" s="94">
        <v>327</v>
      </c>
      <c r="L54" s="20">
        <f t="shared" ref="L54" si="11">G54*K54</f>
        <v>126630.75</v>
      </c>
      <c r="M54" s="20">
        <f t="shared" si="9"/>
        <v>1143278.175</v>
      </c>
      <c r="N54" s="33"/>
    </row>
    <row r="55" spans="1:14" s="52" customFormat="1" ht="21" customHeight="1" x14ac:dyDescent="0.2">
      <c r="A55" s="65">
        <v>4.9000000000000004</v>
      </c>
      <c r="B55" s="110" t="s">
        <v>29</v>
      </c>
      <c r="C55" s="111"/>
      <c r="D55" s="111"/>
      <c r="E55" s="77"/>
      <c r="F55" s="78"/>
      <c r="G55" s="66">
        <v>1548.7</v>
      </c>
      <c r="H55" s="26" t="s">
        <v>34</v>
      </c>
      <c r="I55" s="67">
        <v>7</v>
      </c>
      <c r="J55" s="67">
        <f>G55*I55</f>
        <v>10840.9</v>
      </c>
      <c r="K55" s="105">
        <v>0</v>
      </c>
      <c r="L55" s="25">
        <v>0</v>
      </c>
      <c r="M55" s="25">
        <f>J55+L55</f>
        <v>10840.9</v>
      </c>
      <c r="N55" s="26"/>
    </row>
    <row r="56" spans="1:14" s="3" customFormat="1" ht="21.95" customHeight="1" x14ac:dyDescent="0.25">
      <c r="A56" s="4"/>
      <c r="G56" s="7"/>
    </row>
    <row r="57" spans="1:14" s="3" customFormat="1" ht="21.95" customHeight="1" x14ac:dyDescent="0.25">
      <c r="A57" s="4"/>
      <c r="G57" s="7"/>
    </row>
    <row r="58" spans="1:14" s="3" customFormat="1" ht="21.95" customHeight="1" x14ac:dyDescent="0.25">
      <c r="A58" s="4"/>
      <c r="G58" s="7"/>
    </row>
    <row r="59" spans="1:14" s="3" customFormat="1" ht="21.95" customHeight="1" x14ac:dyDescent="0.25">
      <c r="A59" s="4"/>
      <c r="G59" s="7"/>
    </row>
    <row r="60" spans="1:14" s="3" customFormat="1" ht="21.95" customHeight="1" x14ac:dyDescent="0.25">
      <c r="A60" s="4"/>
      <c r="G60" s="7"/>
    </row>
    <row r="61" spans="1:14" s="3" customFormat="1" ht="21.95" customHeight="1" x14ac:dyDescent="0.25">
      <c r="A61" s="4"/>
      <c r="G61" s="7"/>
    </row>
    <row r="62" spans="1:14" s="3" customFormat="1" ht="19.5" x14ac:dyDescent="0.25">
      <c r="A62" s="4"/>
      <c r="G62" s="7"/>
    </row>
    <row r="63" spans="1:14" s="3" customFormat="1" ht="19.5" x14ac:dyDescent="0.25">
      <c r="A63" s="4"/>
      <c r="G63" s="7"/>
    </row>
    <row r="64" spans="1:14" s="3" customFormat="1" ht="19.5" x14ac:dyDescent="0.25">
      <c r="A64" s="4"/>
      <c r="G64" s="7"/>
    </row>
    <row r="65" spans="1:14" s="52" customFormat="1" ht="21" customHeight="1" x14ac:dyDescent="0.2">
      <c r="A65" s="113">
        <v>4.0999999999999996</v>
      </c>
      <c r="B65" s="22" t="s">
        <v>30</v>
      </c>
      <c r="C65" s="23"/>
      <c r="D65" s="23"/>
      <c r="E65" s="49"/>
      <c r="F65" s="50"/>
      <c r="G65" s="16">
        <v>1350</v>
      </c>
      <c r="H65" s="17" t="s">
        <v>15</v>
      </c>
      <c r="I65" s="18">
        <v>25</v>
      </c>
      <c r="J65" s="18">
        <f>G65*I65</f>
        <v>33750</v>
      </c>
      <c r="K65" s="94">
        <v>15</v>
      </c>
      <c r="L65" s="20">
        <f t="shared" ref="L65" si="12">G65*K65</f>
        <v>20250</v>
      </c>
      <c r="M65" s="20">
        <f t="shared" si="9"/>
        <v>54000</v>
      </c>
      <c r="N65" s="33"/>
    </row>
    <row r="66" spans="1:14" s="52" customFormat="1" ht="20.100000000000001" customHeight="1" x14ac:dyDescent="0.2">
      <c r="A66" s="13">
        <v>4.1100000000000003</v>
      </c>
      <c r="B66" s="102" t="s">
        <v>24</v>
      </c>
      <c r="C66" s="103"/>
      <c r="D66" s="103"/>
      <c r="E66" s="14"/>
      <c r="F66" s="15"/>
      <c r="G66" s="16">
        <v>10.5</v>
      </c>
      <c r="H66" s="17" t="s">
        <v>34</v>
      </c>
      <c r="I66" s="18">
        <v>40</v>
      </c>
      <c r="J66" s="18">
        <f t="shared" si="8"/>
        <v>420</v>
      </c>
      <c r="K66" s="94">
        <v>35</v>
      </c>
      <c r="L66" s="16">
        <f t="shared" si="0"/>
        <v>367.5</v>
      </c>
      <c r="M66" s="20">
        <f t="shared" si="9"/>
        <v>787.5</v>
      </c>
      <c r="N66" s="33"/>
    </row>
    <row r="67" spans="1:14" s="52" customFormat="1" ht="21.95" customHeight="1" x14ac:dyDescent="0.2">
      <c r="A67" s="64"/>
      <c r="B67" s="122" t="s">
        <v>21</v>
      </c>
      <c r="C67" s="123"/>
      <c r="D67" s="123"/>
      <c r="E67" s="123"/>
      <c r="F67" s="124"/>
      <c r="G67" s="16"/>
      <c r="H67" s="17"/>
      <c r="I67" s="18"/>
      <c r="J67" s="18"/>
      <c r="K67" s="16"/>
      <c r="L67" s="18"/>
      <c r="M67" s="62">
        <v>1688365.59</v>
      </c>
      <c r="N67" s="17"/>
    </row>
    <row r="68" spans="1:14" s="52" customFormat="1" ht="21.95" customHeight="1" x14ac:dyDescent="0.2">
      <c r="A68" s="80"/>
      <c r="B68" s="130" t="s">
        <v>41</v>
      </c>
      <c r="C68" s="131"/>
      <c r="D68" s="131"/>
      <c r="E68" s="131"/>
      <c r="F68" s="132"/>
      <c r="G68" s="81"/>
      <c r="H68" s="82"/>
      <c r="I68" s="83"/>
      <c r="J68" s="81"/>
      <c r="K68" s="84"/>
      <c r="L68" s="85"/>
      <c r="M68" s="86">
        <f>M12+M33+M38+M67</f>
        <v>2434815.0736000002</v>
      </c>
      <c r="N68" s="82"/>
    </row>
    <row r="69" spans="1:14" s="88" customFormat="1" ht="21.95" customHeight="1" x14ac:dyDescent="0.2">
      <c r="A69" s="87"/>
      <c r="G69" s="89"/>
    </row>
    <row r="70" spans="1:14" s="2" customFormat="1" ht="20.100000000000001" customHeight="1" x14ac:dyDescent="0.25">
      <c r="A70" s="166"/>
      <c r="B70" s="167" t="s">
        <v>58</v>
      </c>
      <c r="D70" s="167"/>
      <c r="E70" s="167"/>
      <c r="F70" s="167"/>
      <c r="G70" s="167" t="s">
        <v>59</v>
      </c>
      <c r="H70" s="167"/>
      <c r="I70" s="167"/>
      <c r="J70" s="167"/>
      <c r="K70" s="167" t="s">
        <v>60</v>
      </c>
      <c r="L70" s="167"/>
      <c r="M70" s="166"/>
      <c r="N70" s="168"/>
    </row>
    <row r="71" spans="1:14" s="2" customFormat="1" ht="20.100000000000001" customHeight="1" x14ac:dyDescent="0.35">
      <c r="A71" s="166"/>
      <c r="B71" s="167" t="s">
        <v>61</v>
      </c>
      <c r="C71" s="169">
        <v>1.3047</v>
      </c>
      <c r="D71" s="167"/>
      <c r="E71" s="167"/>
      <c r="F71" s="167"/>
      <c r="G71" s="167" t="s">
        <v>59</v>
      </c>
      <c r="H71" s="167"/>
      <c r="I71" s="167"/>
      <c r="J71" s="167"/>
      <c r="K71" s="167" t="s">
        <v>60</v>
      </c>
      <c r="L71" s="167"/>
      <c r="M71" s="166"/>
      <c r="N71" s="167"/>
    </row>
    <row r="72" spans="1:14" s="2" customFormat="1" ht="20.100000000000001" customHeight="1" x14ac:dyDescent="0.25">
      <c r="A72" s="166"/>
      <c r="B72" s="167" t="s">
        <v>22</v>
      </c>
      <c r="D72" s="167"/>
      <c r="E72" s="167"/>
      <c r="F72" s="167"/>
      <c r="G72" s="167" t="s">
        <v>59</v>
      </c>
      <c r="H72" s="167"/>
      <c r="I72" s="167"/>
      <c r="J72" s="167"/>
      <c r="K72" s="167" t="s">
        <v>60</v>
      </c>
      <c r="L72" s="167"/>
      <c r="M72" s="166"/>
      <c r="N72" s="167"/>
    </row>
    <row r="73" spans="1:14" ht="20.100000000000001" customHeight="1" x14ac:dyDescent="0.2">
      <c r="A73" s="166"/>
      <c r="B73" s="167" t="s">
        <v>23</v>
      </c>
      <c r="D73" s="167"/>
      <c r="E73" s="167"/>
      <c r="F73" s="167"/>
      <c r="G73" s="167" t="s">
        <v>59</v>
      </c>
      <c r="H73" s="167"/>
      <c r="I73" s="167"/>
      <c r="J73" s="167"/>
      <c r="K73" s="167" t="s">
        <v>60</v>
      </c>
      <c r="L73" s="167"/>
      <c r="M73" s="166"/>
      <c r="N73" s="167"/>
    </row>
    <row r="74" spans="1:14" ht="20.100000000000001" customHeight="1" x14ac:dyDescent="0.2">
      <c r="A74" s="166"/>
      <c r="B74" s="167" t="s">
        <v>62</v>
      </c>
      <c r="D74" s="167"/>
      <c r="E74" s="167"/>
      <c r="F74" s="167"/>
      <c r="G74" s="167" t="s">
        <v>59</v>
      </c>
      <c r="H74" s="167"/>
      <c r="I74" s="167"/>
      <c r="J74" s="167"/>
      <c r="K74" s="167" t="s">
        <v>60</v>
      </c>
      <c r="L74" s="167"/>
      <c r="M74" s="166"/>
      <c r="N74" s="170"/>
    </row>
    <row r="75" spans="1:14" ht="20.100000000000001" customHeight="1" x14ac:dyDescent="0.2">
      <c r="A75" s="166"/>
      <c r="B75" s="167"/>
      <c r="C75" s="167"/>
      <c r="D75" s="167"/>
      <c r="E75" s="167"/>
      <c r="F75" s="171" t="s">
        <v>63</v>
      </c>
      <c r="G75" s="171"/>
      <c r="H75" s="171"/>
      <c r="I75" s="171"/>
      <c r="J75" s="171"/>
      <c r="K75" s="171"/>
      <c r="L75" s="172" t="s">
        <v>64</v>
      </c>
      <c r="M75" s="166"/>
      <c r="N75" s="166"/>
    </row>
    <row r="76" spans="1:14" ht="20.100000000000001" customHeight="1" x14ac:dyDescent="0.2">
      <c r="A76" s="166"/>
      <c r="B76" s="167"/>
      <c r="C76" s="167"/>
      <c r="D76" s="167" t="s">
        <v>73</v>
      </c>
      <c r="E76" s="167"/>
      <c r="F76" s="167"/>
      <c r="G76" s="167"/>
      <c r="H76" s="167"/>
      <c r="I76" s="167"/>
      <c r="J76" s="167"/>
      <c r="K76" s="167"/>
      <c r="L76" s="167"/>
      <c r="M76" s="166"/>
      <c r="N76" s="173"/>
    </row>
    <row r="77" spans="1:14" ht="20.100000000000001" customHeight="1" x14ac:dyDescent="0.2">
      <c r="A77" s="166"/>
      <c r="B77" s="167"/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6"/>
      <c r="N77" s="173"/>
    </row>
    <row r="78" spans="1:14" ht="20.100000000000001" customHeight="1" x14ac:dyDescent="0.2">
      <c r="A78" s="174" t="s">
        <v>65</v>
      </c>
      <c r="C78" s="166"/>
      <c r="D78" s="167"/>
      <c r="E78" s="167"/>
      <c r="F78" s="167"/>
      <c r="G78" s="167"/>
      <c r="H78" s="167"/>
      <c r="I78" s="167"/>
      <c r="J78" s="167"/>
      <c r="K78" s="167"/>
      <c r="L78" s="167"/>
      <c r="M78" s="166"/>
      <c r="N78" s="170"/>
    </row>
    <row r="79" spans="1:14" ht="20.100000000000001" customHeight="1" x14ac:dyDescent="0.2">
      <c r="B79" s="174" t="s">
        <v>66</v>
      </c>
      <c r="D79" s="167"/>
      <c r="E79" s="167"/>
      <c r="F79" s="167"/>
      <c r="G79" s="167"/>
      <c r="H79" s="167"/>
      <c r="I79" s="167"/>
      <c r="J79" s="167"/>
      <c r="K79" s="167"/>
      <c r="L79" s="167"/>
      <c r="M79" s="166"/>
      <c r="N79" s="170"/>
    </row>
    <row r="80" spans="1:14" ht="20.100000000000001" customHeight="1" x14ac:dyDescent="0.2">
      <c r="A80" s="174"/>
      <c r="B80" s="175"/>
      <c r="D80" s="167"/>
      <c r="E80" s="167"/>
      <c r="F80" s="167"/>
      <c r="G80" s="167"/>
      <c r="H80" s="167"/>
      <c r="I80" s="167"/>
      <c r="J80" s="167"/>
      <c r="K80" s="167"/>
      <c r="L80" s="167"/>
      <c r="M80" s="166"/>
      <c r="N80" s="170"/>
    </row>
    <row r="81" spans="1:14" ht="20.100000000000001" customHeight="1" x14ac:dyDescent="0.2">
      <c r="A81" s="166"/>
      <c r="B81" s="167"/>
      <c r="C81" s="167"/>
      <c r="D81" s="166"/>
      <c r="E81" s="176"/>
      <c r="F81" s="170"/>
      <c r="G81" s="177" t="s">
        <v>67</v>
      </c>
      <c r="H81" s="178" t="s">
        <v>68</v>
      </c>
      <c r="I81" s="178"/>
      <c r="J81" s="178"/>
      <c r="K81" s="176" t="s">
        <v>69</v>
      </c>
      <c r="L81" s="167"/>
      <c r="M81" s="166"/>
      <c r="N81" s="170"/>
    </row>
    <row r="82" spans="1:14" ht="20.100000000000001" customHeight="1" x14ac:dyDescent="0.2">
      <c r="A82" s="166"/>
      <c r="B82" s="167"/>
      <c r="C82" s="167"/>
      <c r="D82" s="166"/>
      <c r="E82" s="176"/>
      <c r="F82" s="170"/>
      <c r="G82" s="176"/>
      <c r="H82" s="178" t="s">
        <v>70</v>
      </c>
      <c r="I82" s="178"/>
      <c r="J82" s="178"/>
      <c r="K82" s="176"/>
      <c r="L82" s="176"/>
      <c r="M82" s="166"/>
      <c r="N82" s="170"/>
    </row>
    <row r="83" spans="1:14" ht="20.100000000000001" customHeight="1" x14ac:dyDescent="0.2">
      <c r="A83" s="166"/>
      <c r="B83" s="167"/>
      <c r="C83" s="167"/>
      <c r="D83" s="167"/>
      <c r="E83" s="176"/>
      <c r="F83" s="170"/>
      <c r="G83" s="177" t="s">
        <v>71</v>
      </c>
      <c r="H83" s="178" t="s">
        <v>72</v>
      </c>
      <c r="I83" s="178"/>
      <c r="J83" s="178"/>
      <c r="K83" s="176"/>
      <c r="L83" s="176"/>
      <c r="M83" s="166"/>
      <c r="N83" s="170"/>
    </row>
    <row r="84" spans="1:14" x14ac:dyDescent="0.2">
      <c r="A84"/>
      <c r="G84"/>
    </row>
    <row r="85" spans="1:14" s="3" customFormat="1" ht="19.5" x14ac:dyDescent="0.25">
      <c r="A85" s="4"/>
      <c r="G85" s="7"/>
    </row>
    <row r="86" spans="1:14" s="3" customFormat="1" ht="19.5" x14ac:dyDescent="0.25">
      <c r="A86" s="4"/>
      <c r="G86" s="7"/>
    </row>
    <row r="87" spans="1:14" s="3" customFormat="1" ht="19.5" x14ac:dyDescent="0.25">
      <c r="A87" s="4"/>
      <c r="G87" s="7"/>
    </row>
    <row r="88" spans="1:14" s="3" customFormat="1" ht="19.5" x14ac:dyDescent="0.25">
      <c r="A88" s="4"/>
      <c r="G88" s="7"/>
    </row>
    <row r="89" spans="1:14" s="3" customFormat="1" ht="19.5" x14ac:dyDescent="0.25">
      <c r="A89" s="4"/>
      <c r="G89" s="7"/>
    </row>
    <row r="90" spans="1:14" s="3" customFormat="1" ht="19.5" x14ac:dyDescent="0.25">
      <c r="A90" s="4"/>
      <c r="G90" s="7"/>
    </row>
    <row r="91" spans="1:14" s="3" customFormat="1" ht="19.5" x14ac:dyDescent="0.25">
      <c r="A91" s="4"/>
      <c r="G91" s="7"/>
    </row>
    <row r="92" spans="1:14" s="3" customFormat="1" ht="19.5" x14ac:dyDescent="0.25">
      <c r="A92" s="4"/>
      <c r="G92" s="7"/>
    </row>
    <row r="93" spans="1:14" s="3" customFormat="1" ht="19.5" x14ac:dyDescent="0.25">
      <c r="A93" s="4"/>
      <c r="G93" s="7"/>
    </row>
    <row r="94" spans="1:14" s="3" customFormat="1" ht="19.5" x14ac:dyDescent="0.25">
      <c r="A94" s="4"/>
      <c r="G94" s="7"/>
    </row>
    <row r="95" spans="1:14" s="3" customFormat="1" ht="19.5" x14ac:dyDescent="0.25">
      <c r="A95" s="4"/>
      <c r="G95" s="7"/>
    </row>
    <row r="96" spans="1:14" s="3" customFormat="1" ht="19.5" x14ac:dyDescent="0.25">
      <c r="A96" s="4"/>
      <c r="G96" s="7"/>
    </row>
    <row r="97" spans="1:7" s="3" customFormat="1" ht="19.5" x14ac:dyDescent="0.25">
      <c r="A97" s="4"/>
      <c r="G97" s="7"/>
    </row>
    <row r="98" spans="1:7" s="3" customFormat="1" ht="19.5" x14ac:dyDescent="0.25">
      <c r="A98" s="4"/>
      <c r="G98" s="7"/>
    </row>
    <row r="99" spans="1:7" s="3" customFormat="1" ht="19.5" x14ac:dyDescent="0.25">
      <c r="A99" s="4"/>
      <c r="G99" s="7"/>
    </row>
    <row r="100" spans="1:7" s="3" customFormat="1" ht="19.5" x14ac:dyDescent="0.25">
      <c r="A100" s="4"/>
      <c r="G100" s="7"/>
    </row>
    <row r="101" spans="1:7" s="3" customFormat="1" ht="19.5" x14ac:dyDescent="0.25">
      <c r="A101" s="4"/>
      <c r="G101" s="7"/>
    </row>
    <row r="102" spans="1:7" s="3" customFormat="1" ht="19.5" x14ac:dyDescent="0.25">
      <c r="A102" s="4"/>
      <c r="G102" s="7"/>
    </row>
    <row r="103" spans="1:7" s="3" customFormat="1" ht="19.5" x14ac:dyDescent="0.25">
      <c r="A103" s="4"/>
      <c r="G103" s="7"/>
    </row>
    <row r="104" spans="1:7" s="3" customFormat="1" ht="19.5" x14ac:dyDescent="0.25">
      <c r="A104" s="4"/>
      <c r="G104" s="7"/>
    </row>
    <row r="105" spans="1:7" s="3" customFormat="1" ht="19.5" x14ac:dyDescent="0.25">
      <c r="A105" s="4"/>
      <c r="G105" s="7"/>
    </row>
    <row r="106" spans="1:7" s="3" customFormat="1" ht="19.5" x14ac:dyDescent="0.25">
      <c r="A106" s="4"/>
      <c r="G106" s="7"/>
    </row>
    <row r="107" spans="1:7" s="3" customFormat="1" ht="19.5" x14ac:dyDescent="0.25">
      <c r="A107" s="4"/>
      <c r="G107" s="7"/>
    </row>
    <row r="108" spans="1:7" s="3" customFormat="1" ht="19.5" x14ac:dyDescent="0.25">
      <c r="A108" s="4"/>
      <c r="G108" s="7"/>
    </row>
    <row r="109" spans="1:7" s="3" customFormat="1" ht="19.5" x14ac:dyDescent="0.25">
      <c r="A109" s="4"/>
      <c r="G109" s="7"/>
    </row>
    <row r="110" spans="1:7" s="3" customFormat="1" ht="19.5" x14ac:dyDescent="0.25">
      <c r="A110" s="4"/>
      <c r="G110" s="7"/>
    </row>
    <row r="111" spans="1:7" s="3" customFormat="1" ht="19.5" x14ac:dyDescent="0.25">
      <c r="A111" s="4"/>
      <c r="G111" s="7"/>
    </row>
    <row r="112" spans="1:7" s="3" customFormat="1" ht="19.5" x14ac:dyDescent="0.25">
      <c r="A112" s="4"/>
      <c r="G112" s="7"/>
    </row>
    <row r="113" spans="1:7" s="3" customFormat="1" ht="19.5" x14ac:dyDescent="0.25">
      <c r="A113" s="4"/>
      <c r="G113" s="7"/>
    </row>
    <row r="114" spans="1:7" s="3" customFormat="1" ht="19.5" x14ac:dyDescent="0.25">
      <c r="A114" s="4"/>
      <c r="G114" s="7"/>
    </row>
    <row r="115" spans="1:7" s="3" customFormat="1" ht="19.5" x14ac:dyDescent="0.25">
      <c r="A115" s="4"/>
      <c r="G115" s="7"/>
    </row>
    <row r="116" spans="1:7" s="2" customFormat="1" ht="19.5" x14ac:dyDescent="0.25">
      <c r="A116" s="5"/>
      <c r="G116" s="8"/>
    </row>
    <row r="117" spans="1:7" s="2" customFormat="1" ht="19.5" x14ac:dyDescent="0.25">
      <c r="A117" s="5"/>
      <c r="G117" s="8"/>
    </row>
    <row r="118" spans="1:7" s="2" customFormat="1" ht="19.5" x14ac:dyDescent="0.25">
      <c r="A118" s="5"/>
      <c r="G118" s="8"/>
    </row>
    <row r="119" spans="1:7" s="2" customFormat="1" ht="19.5" x14ac:dyDescent="0.25">
      <c r="A119" s="5"/>
      <c r="G119" s="8"/>
    </row>
    <row r="120" spans="1:7" s="2" customFormat="1" ht="19.5" x14ac:dyDescent="0.25">
      <c r="A120" s="5"/>
      <c r="G120" s="8"/>
    </row>
    <row r="121" spans="1:7" s="2" customFormat="1" ht="19.5" x14ac:dyDescent="0.25">
      <c r="A121" s="5"/>
      <c r="G121" s="8"/>
    </row>
  </sheetData>
  <mergeCells count="28">
    <mergeCell ref="A3:M3"/>
    <mergeCell ref="F75:K75"/>
    <mergeCell ref="H81:J81"/>
    <mergeCell ref="H82:J82"/>
    <mergeCell ref="H83:J83"/>
    <mergeCell ref="B11:F11"/>
    <mergeCell ref="M5:N5"/>
    <mergeCell ref="A6:A7"/>
    <mergeCell ref="B6:F7"/>
    <mergeCell ref="G6:G7"/>
    <mergeCell ref="H6:H7"/>
    <mergeCell ref="I6:J6"/>
    <mergeCell ref="K6:L6"/>
    <mergeCell ref="N6:N7"/>
    <mergeCell ref="B9:F9"/>
    <mergeCell ref="B10:F10"/>
    <mergeCell ref="A1:M1"/>
    <mergeCell ref="A2:M2"/>
    <mergeCell ref="B12:F12"/>
    <mergeCell ref="B20:D20"/>
    <mergeCell ref="B33:F33"/>
    <mergeCell ref="B34:F34"/>
    <mergeCell ref="B38:F38"/>
    <mergeCell ref="B50:D50"/>
    <mergeCell ref="K51:L51"/>
    <mergeCell ref="B67:F67"/>
    <mergeCell ref="B68:F68"/>
    <mergeCell ref="B15:F15"/>
  </mergeCells>
  <pageMargins left="0.51181102362204722" right="0.31496062992125984" top="0.59055118110236227" bottom="0.35433070866141736" header="0.31496062992125984" footer="0.31496062992125984"/>
  <pageSetup paperSize="9" scale="95" orientation="landscape" r:id="rId1"/>
  <headerFooter>
    <oddHeader>&amp;R&amp;"TH SarabunPSK,Regular"&amp;16แผ่นที่ 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699D-794A-4440-B82D-B26D7C7CFB25}">
  <dimension ref="A1:N121"/>
  <sheetViews>
    <sheetView topLeftCell="A67" zoomScale="110" zoomScaleNormal="110" zoomScalePageLayoutView="120" workbookViewId="0">
      <selection activeCell="Q14" sqref="Q14"/>
    </sheetView>
  </sheetViews>
  <sheetFormatPr defaultRowHeight="14.25" x14ac:dyDescent="0.2"/>
  <cols>
    <col min="1" max="1" width="5.875" style="6" customWidth="1"/>
    <col min="4" max="4" width="3.625" customWidth="1"/>
    <col min="5" max="5" width="13.375" customWidth="1"/>
    <col min="6" max="6" width="8.875" customWidth="1"/>
    <col min="7" max="7" width="9.5" style="9" customWidth="1"/>
    <col min="8" max="8" width="5.875" customWidth="1"/>
    <col min="9" max="9" width="10.875" customWidth="1"/>
    <col min="10" max="10" width="11.875" customWidth="1"/>
    <col min="11" max="11" width="10.875" customWidth="1"/>
    <col min="12" max="12" width="11.875" customWidth="1"/>
    <col min="13" max="13" width="16.375" customWidth="1"/>
  </cols>
  <sheetData>
    <row r="1" spans="1:14" s="161" customFormat="1" ht="21.6" customHeight="1" x14ac:dyDescent="0.2">
      <c r="A1" s="159" t="s">
        <v>55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60"/>
    </row>
    <row r="2" spans="1:14" s="161" customFormat="1" ht="21.6" customHeight="1" x14ac:dyDescent="0.2">
      <c r="A2" s="159" t="s">
        <v>57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60"/>
    </row>
    <row r="3" spans="1:14" s="161" customFormat="1" ht="21.6" customHeight="1" x14ac:dyDescent="0.2">
      <c r="A3" s="162" t="s">
        <v>56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3"/>
    </row>
    <row r="4" spans="1:14" s="1" customFormat="1" ht="7.5" customHeight="1" x14ac:dyDescent="0.35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M4" s="164"/>
      <c r="N4" s="179"/>
    </row>
    <row r="5" spans="1:14" s="10" customFormat="1" ht="21" customHeight="1" thickBot="1" x14ac:dyDescent="0.25">
      <c r="A5" s="11"/>
      <c r="G5" s="12"/>
      <c r="M5" s="141" t="s">
        <v>11</v>
      </c>
      <c r="N5" s="141"/>
    </row>
    <row r="6" spans="1:14" s="1" customFormat="1" ht="21" customHeight="1" thickTop="1" x14ac:dyDescent="0.35">
      <c r="A6" s="142" t="s">
        <v>0</v>
      </c>
      <c r="B6" s="144" t="s">
        <v>1</v>
      </c>
      <c r="C6" s="145"/>
      <c r="D6" s="145"/>
      <c r="E6" s="145"/>
      <c r="F6" s="146"/>
      <c r="G6" s="150" t="s">
        <v>2</v>
      </c>
      <c r="H6" s="152" t="s">
        <v>3</v>
      </c>
      <c r="I6" s="154" t="s">
        <v>7</v>
      </c>
      <c r="J6" s="155"/>
      <c r="K6" s="154" t="s">
        <v>8</v>
      </c>
      <c r="L6" s="155"/>
      <c r="M6" s="90" t="s">
        <v>9</v>
      </c>
      <c r="N6" s="152" t="s">
        <v>4</v>
      </c>
    </row>
    <row r="7" spans="1:14" s="1" customFormat="1" ht="21" customHeight="1" thickBot="1" x14ac:dyDescent="0.4">
      <c r="A7" s="143"/>
      <c r="B7" s="147"/>
      <c r="C7" s="148"/>
      <c r="D7" s="148"/>
      <c r="E7" s="148"/>
      <c r="F7" s="149"/>
      <c r="G7" s="151"/>
      <c r="H7" s="153"/>
      <c r="I7" s="91" t="s">
        <v>5</v>
      </c>
      <c r="J7" s="92" t="s">
        <v>6</v>
      </c>
      <c r="K7" s="92" t="s">
        <v>5</v>
      </c>
      <c r="L7" s="92" t="s">
        <v>6</v>
      </c>
      <c r="M7" s="93" t="s">
        <v>10</v>
      </c>
      <c r="N7" s="153"/>
    </row>
    <row r="8" spans="1:14" s="38" customFormat="1" ht="21.95" customHeight="1" thickTop="1" x14ac:dyDescent="0.2">
      <c r="A8" s="30">
        <v>1</v>
      </c>
      <c r="B8" s="120" t="s">
        <v>12</v>
      </c>
      <c r="C8" s="24"/>
      <c r="D8" s="24"/>
      <c r="E8" s="31"/>
      <c r="F8" s="32"/>
      <c r="G8" s="21"/>
      <c r="H8" s="33"/>
      <c r="I8" s="34"/>
      <c r="J8" s="35"/>
      <c r="K8" s="36"/>
      <c r="L8" s="36"/>
      <c r="M8" s="37"/>
      <c r="N8" s="33"/>
    </row>
    <row r="9" spans="1:14" s="38" customFormat="1" ht="21.95" customHeight="1" x14ac:dyDescent="0.2">
      <c r="A9" s="13">
        <v>1.1000000000000001</v>
      </c>
      <c r="B9" s="133" t="s">
        <v>25</v>
      </c>
      <c r="C9" s="134"/>
      <c r="D9" s="134"/>
      <c r="E9" s="134"/>
      <c r="F9" s="140"/>
      <c r="G9" s="39">
        <v>312.5</v>
      </c>
      <c r="H9" s="40" t="s">
        <v>15</v>
      </c>
      <c r="I9" s="16"/>
      <c r="J9" s="16"/>
      <c r="K9" s="16"/>
      <c r="L9" s="16"/>
      <c r="M9" s="16"/>
      <c r="N9" s="41"/>
    </row>
    <row r="10" spans="1:14" s="38" customFormat="1" ht="21.95" customHeight="1" x14ac:dyDescent="0.2">
      <c r="A10" s="13">
        <v>1.2</v>
      </c>
      <c r="B10" s="156" t="s">
        <v>32</v>
      </c>
      <c r="C10" s="157"/>
      <c r="D10" s="157"/>
      <c r="E10" s="157"/>
      <c r="F10" s="158"/>
      <c r="G10" s="39">
        <v>387.18</v>
      </c>
      <c r="H10" s="13" t="s">
        <v>16</v>
      </c>
      <c r="I10" s="16"/>
      <c r="J10" s="16"/>
      <c r="K10" s="16"/>
      <c r="L10" s="16"/>
      <c r="M10" s="16"/>
      <c r="N10" s="42"/>
    </row>
    <row r="11" spans="1:14" s="38" customFormat="1" ht="21.95" customHeight="1" x14ac:dyDescent="0.2">
      <c r="A11" s="13">
        <v>1.3</v>
      </c>
      <c r="B11" s="133" t="s">
        <v>26</v>
      </c>
      <c r="C11" s="134"/>
      <c r="D11" s="134"/>
      <c r="E11" s="134"/>
      <c r="F11" s="140"/>
      <c r="G11" s="39">
        <v>464.61</v>
      </c>
      <c r="H11" s="43" t="s">
        <v>16</v>
      </c>
      <c r="I11" s="16"/>
      <c r="J11" s="16"/>
      <c r="K11" s="16"/>
      <c r="L11" s="16"/>
      <c r="M11" s="16"/>
      <c r="N11" s="44"/>
    </row>
    <row r="12" spans="1:14" s="38" customFormat="1" ht="21.95" customHeight="1" x14ac:dyDescent="0.2">
      <c r="A12" s="13"/>
      <c r="B12" s="122" t="s">
        <v>14</v>
      </c>
      <c r="C12" s="123"/>
      <c r="D12" s="123"/>
      <c r="E12" s="123"/>
      <c r="F12" s="124"/>
      <c r="G12" s="39"/>
      <c r="H12" s="43"/>
      <c r="I12" s="16"/>
      <c r="J12" s="16"/>
      <c r="K12" s="45"/>
      <c r="L12" s="16"/>
      <c r="M12" s="46"/>
      <c r="N12" s="44"/>
    </row>
    <row r="13" spans="1:14" s="52" customFormat="1" ht="21.95" customHeight="1" x14ac:dyDescent="0.2">
      <c r="A13" s="30">
        <v>2</v>
      </c>
      <c r="B13" s="47" t="s">
        <v>45</v>
      </c>
      <c r="C13" s="48"/>
      <c r="D13" s="48"/>
      <c r="E13" s="49"/>
      <c r="F13" s="50"/>
      <c r="G13" s="21"/>
      <c r="H13" s="33"/>
      <c r="I13" s="34"/>
      <c r="J13" s="34"/>
      <c r="K13" s="45"/>
      <c r="L13" s="16"/>
      <c r="M13" s="34"/>
      <c r="N13" s="51"/>
    </row>
    <row r="14" spans="1:14" s="52" customFormat="1" ht="21.95" customHeight="1" x14ac:dyDescent="0.2">
      <c r="A14" s="30"/>
      <c r="B14" s="47" t="s">
        <v>46</v>
      </c>
      <c r="C14" s="48"/>
      <c r="D14" s="48"/>
      <c r="E14" s="49"/>
      <c r="F14" s="50"/>
      <c r="G14" s="21"/>
      <c r="H14" s="33"/>
      <c r="I14" s="34"/>
      <c r="J14" s="34"/>
      <c r="K14" s="61"/>
      <c r="L14" s="16"/>
      <c r="M14" s="34"/>
      <c r="N14" s="51"/>
    </row>
    <row r="15" spans="1:14" s="52" customFormat="1" ht="21.95" customHeight="1" x14ac:dyDescent="0.2">
      <c r="A15" s="30"/>
      <c r="B15" s="137" t="s">
        <v>42</v>
      </c>
      <c r="C15" s="138"/>
      <c r="D15" s="138"/>
      <c r="E15" s="138"/>
      <c r="F15" s="139"/>
      <c r="G15" s="21"/>
      <c r="H15" s="33"/>
      <c r="I15" s="34"/>
      <c r="J15" s="34"/>
      <c r="K15" s="61"/>
      <c r="L15" s="16"/>
      <c r="M15" s="34"/>
      <c r="N15" s="51"/>
    </row>
    <row r="16" spans="1:14" s="52" customFormat="1" ht="21.95" customHeight="1" x14ac:dyDescent="0.2">
      <c r="A16" s="13">
        <v>2.1</v>
      </c>
      <c r="B16" s="114" t="s">
        <v>39</v>
      </c>
      <c r="C16" s="115"/>
      <c r="D16" s="115"/>
      <c r="E16" s="49"/>
      <c r="F16" s="50"/>
      <c r="G16" s="21">
        <v>28</v>
      </c>
      <c r="H16" s="33" t="s">
        <v>15</v>
      </c>
      <c r="I16" s="34"/>
      <c r="J16" s="34"/>
      <c r="K16" s="61"/>
      <c r="L16" s="16"/>
      <c r="M16" s="34"/>
      <c r="N16" s="44"/>
    </row>
    <row r="17" spans="1:14" s="52" customFormat="1" ht="21.95" customHeight="1" x14ac:dyDescent="0.2">
      <c r="A17" s="13">
        <v>2.2000000000000002</v>
      </c>
      <c r="B17" s="114" t="s">
        <v>47</v>
      </c>
      <c r="C17" s="115"/>
      <c r="D17" s="115"/>
      <c r="E17" s="49"/>
      <c r="F17" s="50"/>
      <c r="G17" s="21">
        <v>91</v>
      </c>
      <c r="H17" s="33" t="s">
        <v>34</v>
      </c>
      <c r="I17" s="34"/>
      <c r="J17" s="34"/>
      <c r="K17" s="61"/>
      <c r="L17" s="16"/>
      <c r="M17" s="34"/>
      <c r="N17" s="44"/>
    </row>
    <row r="18" spans="1:14" s="52" customFormat="1" ht="21.95" customHeight="1" x14ac:dyDescent="0.2">
      <c r="A18" s="13"/>
      <c r="B18" s="114" t="s">
        <v>48</v>
      </c>
      <c r="C18" s="115"/>
      <c r="D18" s="115"/>
      <c r="E18" s="49"/>
      <c r="F18" s="50"/>
      <c r="G18" s="27"/>
      <c r="H18" s="33"/>
      <c r="I18" s="34"/>
      <c r="J18" s="34"/>
      <c r="K18" s="61"/>
      <c r="L18" s="16"/>
      <c r="M18" s="35"/>
      <c r="N18" s="44"/>
    </row>
    <row r="19" spans="1:14" s="52" customFormat="1" ht="21.95" customHeight="1" x14ac:dyDescent="0.2">
      <c r="A19" s="13">
        <v>2.2999999999999998</v>
      </c>
      <c r="B19" s="116" t="s">
        <v>35</v>
      </c>
      <c r="C19" s="117"/>
      <c r="D19" s="117"/>
      <c r="E19" s="49"/>
      <c r="F19" s="50"/>
      <c r="G19" s="53">
        <v>169.66</v>
      </c>
      <c r="H19" s="43" t="s">
        <v>36</v>
      </c>
      <c r="I19" s="18"/>
      <c r="J19" s="18"/>
      <c r="K19" s="121"/>
      <c r="L19" s="16"/>
      <c r="M19" s="20"/>
      <c r="N19" s="44"/>
    </row>
    <row r="20" spans="1:14" s="52" customFormat="1" ht="21.95" customHeight="1" x14ac:dyDescent="0.2">
      <c r="A20" s="65">
        <v>2.4</v>
      </c>
      <c r="B20" s="125" t="s">
        <v>17</v>
      </c>
      <c r="C20" s="126"/>
      <c r="D20" s="126"/>
      <c r="E20" s="98"/>
      <c r="F20" s="99"/>
      <c r="G20" s="66">
        <v>6</v>
      </c>
      <c r="H20" s="26" t="s">
        <v>36</v>
      </c>
      <c r="I20" s="105"/>
      <c r="J20" s="66"/>
      <c r="K20" s="105"/>
      <c r="L20" s="66"/>
      <c r="M20" s="25"/>
      <c r="N20" s="26"/>
    </row>
    <row r="21" spans="1:14" s="52" customFormat="1" ht="21.95" customHeight="1" x14ac:dyDescent="0.2">
      <c r="A21" s="79"/>
      <c r="B21" s="95"/>
      <c r="C21" s="95"/>
      <c r="D21" s="95"/>
      <c r="E21" s="96"/>
      <c r="F21" s="96"/>
      <c r="G21" s="27"/>
      <c r="H21" s="29"/>
      <c r="I21" s="27"/>
      <c r="J21" s="27"/>
      <c r="K21" s="27"/>
      <c r="L21" s="27"/>
      <c r="M21" s="28"/>
      <c r="N21" s="29"/>
    </row>
    <row r="22" spans="1:14" s="52" customFormat="1" ht="21.95" customHeight="1" x14ac:dyDescent="0.2">
      <c r="A22" s="79"/>
      <c r="B22" s="95"/>
      <c r="C22" s="95"/>
      <c r="D22" s="95"/>
      <c r="E22" s="96"/>
      <c r="F22" s="96"/>
      <c r="G22" s="27"/>
      <c r="H22" s="29"/>
      <c r="I22" s="27"/>
      <c r="J22" s="27"/>
      <c r="K22" s="27"/>
      <c r="L22" s="27"/>
      <c r="M22" s="28"/>
      <c r="N22" s="29"/>
    </row>
    <row r="23" spans="1:14" s="52" customFormat="1" ht="21.95" customHeight="1" x14ac:dyDescent="0.2">
      <c r="A23" s="79"/>
      <c r="B23" s="95"/>
      <c r="C23" s="95"/>
      <c r="D23" s="95"/>
      <c r="E23" s="96"/>
      <c r="F23" s="96"/>
      <c r="G23" s="27"/>
      <c r="H23" s="29"/>
      <c r="I23" s="27"/>
      <c r="J23" s="27"/>
      <c r="K23" s="27"/>
      <c r="L23" s="27"/>
      <c r="M23" s="28"/>
      <c r="N23" s="29"/>
    </row>
    <row r="24" spans="1:14" s="52" customFormat="1" ht="21.95" customHeight="1" x14ac:dyDescent="0.2">
      <c r="A24" s="79"/>
      <c r="B24" s="95"/>
      <c r="C24" s="95"/>
      <c r="D24" s="95"/>
      <c r="E24" s="96"/>
      <c r="F24" s="96"/>
      <c r="G24" s="27"/>
      <c r="H24" s="29"/>
      <c r="I24" s="27"/>
      <c r="J24" s="27"/>
      <c r="K24" s="27"/>
      <c r="L24" s="27"/>
      <c r="M24" s="28"/>
      <c r="N24" s="29"/>
    </row>
    <row r="25" spans="1:14" s="52" customFormat="1" ht="21.95" customHeight="1" x14ac:dyDescent="0.2">
      <c r="A25" s="79"/>
      <c r="B25" s="95"/>
      <c r="C25" s="95"/>
      <c r="D25" s="95"/>
      <c r="E25" s="96"/>
      <c r="F25" s="96"/>
      <c r="G25" s="27"/>
      <c r="H25" s="29"/>
      <c r="I25" s="27"/>
      <c r="J25" s="27"/>
      <c r="K25" s="27"/>
      <c r="L25" s="27"/>
      <c r="M25" s="28"/>
      <c r="N25" s="29"/>
    </row>
    <row r="26" spans="1:14" s="52" customFormat="1" ht="21.95" customHeight="1" x14ac:dyDescent="0.2">
      <c r="A26" s="79"/>
      <c r="B26" s="95"/>
      <c r="C26" s="95"/>
      <c r="D26" s="95"/>
      <c r="E26" s="96"/>
      <c r="F26" s="96"/>
      <c r="G26" s="27"/>
      <c r="H26" s="29"/>
      <c r="I26" s="27"/>
      <c r="J26" s="27"/>
      <c r="K26" s="27"/>
      <c r="L26" s="27"/>
      <c r="M26" s="28"/>
      <c r="N26" s="29"/>
    </row>
    <row r="27" spans="1:14" s="52" customFormat="1" ht="21.95" customHeight="1" x14ac:dyDescent="0.2">
      <c r="A27" s="56">
        <v>2.5</v>
      </c>
      <c r="B27" s="57" t="s">
        <v>40</v>
      </c>
      <c r="C27" s="23"/>
      <c r="D27" s="23"/>
      <c r="E27" s="49"/>
      <c r="F27" s="50"/>
      <c r="G27" s="58">
        <v>177.5</v>
      </c>
      <c r="H27" s="33" t="s">
        <v>36</v>
      </c>
      <c r="I27" s="21"/>
      <c r="J27" s="59"/>
      <c r="K27" s="60"/>
      <c r="L27" s="58"/>
      <c r="M27" s="36"/>
      <c r="N27" s="33"/>
    </row>
    <row r="28" spans="1:14" s="52" customFormat="1" ht="21.95" customHeight="1" x14ac:dyDescent="0.2">
      <c r="A28" s="13">
        <v>2.6</v>
      </c>
      <c r="B28" s="114" t="s">
        <v>43</v>
      </c>
      <c r="C28" s="115"/>
      <c r="D28" s="115"/>
      <c r="E28" s="49"/>
      <c r="F28" s="50"/>
      <c r="G28" s="16">
        <v>847.8</v>
      </c>
      <c r="H28" s="17" t="s">
        <v>36</v>
      </c>
      <c r="I28" s="18"/>
      <c r="J28" s="18"/>
      <c r="K28" s="121"/>
      <c r="L28" s="16"/>
      <c r="M28" s="20"/>
      <c r="N28" s="33"/>
    </row>
    <row r="29" spans="1:14" s="52" customFormat="1" ht="21" customHeight="1" x14ac:dyDescent="0.2">
      <c r="A29" s="56">
        <v>2.7</v>
      </c>
      <c r="B29" s="114" t="s">
        <v>18</v>
      </c>
      <c r="C29" s="115"/>
      <c r="D29" s="115"/>
      <c r="E29" s="49"/>
      <c r="F29" s="50"/>
      <c r="G29" s="16">
        <v>16.8</v>
      </c>
      <c r="H29" s="17" t="s">
        <v>34</v>
      </c>
      <c r="I29" s="18"/>
      <c r="J29" s="18"/>
      <c r="K29" s="121"/>
      <c r="L29" s="16"/>
      <c r="M29" s="20"/>
      <c r="N29" s="33"/>
    </row>
    <row r="30" spans="1:14" s="52" customFormat="1" ht="20.100000000000001" customHeight="1" x14ac:dyDescent="0.2">
      <c r="A30" s="13">
        <v>2.8</v>
      </c>
      <c r="B30" s="114" t="s">
        <v>24</v>
      </c>
      <c r="C30" s="115"/>
      <c r="D30" s="115"/>
      <c r="E30" s="14"/>
      <c r="F30" s="15"/>
      <c r="G30" s="16">
        <v>40.229999999999997</v>
      </c>
      <c r="H30" s="17" t="s">
        <v>34</v>
      </c>
      <c r="I30" s="18"/>
      <c r="J30" s="18"/>
      <c r="K30" s="121"/>
      <c r="L30" s="16"/>
      <c r="M30" s="20"/>
      <c r="N30" s="33"/>
    </row>
    <row r="31" spans="1:14" s="52" customFormat="1" ht="21" customHeight="1" x14ac:dyDescent="0.2">
      <c r="A31" s="56">
        <v>2.9</v>
      </c>
      <c r="B31" s="22" t="s">
        <v>37</v>
      </c>
      <c r="C31" s="23"/>
      <c r="D31" s="23"/>
      <c r="E31" s="49"/>
      <c r="F31" s="50"/>
      <c r="G31" s="16">
        <v>1.75</v>
      </c>
      <c r="H31" s="43" t="s">
        <v>16</v>
      </c>
      <c r="I31" s="18"/>
      <c r="J31" s="18"/>
      <c r="K31" s="121"/>
      <c r="L31" s="16"/>
      <c r="M31" s="20"/>
      <c r="N31" s="33"/>
    </row>
    <row r="32" spans="1:14" s="52" customFormat="1" ht="21" customHeight="1" x14ac:dyDescent="0.2">
      <c r="A32" s="64">
        <v>2.1</v>
      </c>
      <c r="B32" s="22" t="s">
        <v>49</v>
      </c>
      <c r="C32" s="23"/>
      <c r="D32" s="23"/>
      <c r="E32" s="49"/>
      <c r="F32" s="50"/>
      <c r="G32" s="16">
        <v>13150</v>
      </c>
      <c r="H32" s="43" t="s">
        <v>36</v>
      </c>
      <c r="I32" s="18"/>
      <c r="J32" s="18"/>
      <c r="K32" s="121"/>
      <c r="L32" s="16"/>
      <c r="M32" s="20"/>
      <c r="N32" s="33"/>
    </row>
    <row r="33" spans="1:14" s="38" customFormat="1" ht="21.95" customHeight="1" x14ac:dyDescent="0.2">
      <c r="A33" s="13"/>
      <c r="B33" s="122" t="s">
        <v>19</v>
      </c>
      <c r="C33" s="123"/>
      <c r="D33" s="123"/>
      <c r="E33" s="123"/>
      <c r="F33" s="124"/>
      <c r="G33" s="39"/>
      <c r="H33" s="43"/>
      <c r="I33" s="16"/>
      <c r="J33" s="16"/>
      <c r="K33" s="45"/>
      <c r="L33" s="16"/>
      <c r="M33" s="46"/>
      <c r="N33" s="44"/>
    </row>
    <row r="34" spans="1:14" s="52" customFormat="1" ht="21.95" customHeight="1" x14ac:dyDescent="0.2">
      <c r="A34" s="30">
        <v>3</v>
      </c>
      <c r="B34" s="127" t="s">
        <v>13</v>
      </c>
      <c r="C34" s="128"/>
      <c r="D34" s="128"/>
      <c r="E34" s="128"/>
      <c r="F34" s="129"/>
      <c r="G34" s="58"/>
      <c r="H34" s="33"/>
      <c r="I34" s="34"/>
      <c r="J34" s="34"/>
      <c r="K34" s="58"/>
      <c r="L34" s="16"/>
      <c r="M34" s="36"/>
      <c r="N34" s="33"/>
    </row>
    <row r="35" spans="1:14" s="52" customFormat="1" ht="21.95" customHeight="1" x14ac:dyDescent="0.2">
      <c r="A35" s="13">
        <v>3.1</v>
      </c>
      <c r="B35" s="114" t="s">
        <v>50</v>
      </c>
      <c r="C35" s="63"/>
      <c r="D35" s="63"/>
      <c r="E35" s="70"/>
      <c r="F35" s="71"/>
      <c r="G35" s="16">
        <v>1548.7</v>
      </c>
      <c r="H35" s="17" t="s">
        <v>34</v>
      </c>
      <c r="I35" s="18"/>
      <c r="J35" s="18"/>
      <c r="K35" s="16"/>
      <c r="L35" s="16"/>
      <c r="M35" s="19"/>
      <c r="N35" s="17"/>
    </row>
    <row r="36" spans="1:14" s="52" customFormat="1" ht="21.95" customHeight="1" x14ac:dyDescent="0.2">
      <c r="A36" s="13">
        <v>3.2</v>
      </c>
      <c r="B36" s="114" t="s">
        <v>51</v>
      </c>
      <c r="C36" s="63"/>
      <c r="D36" s="63"/>
      <c r="E36" s="70"/>
      <c r="F36" s="71"/>
      <c r="G36" s="16">
        <v>100.67</v>
      </c>
      <c r="H36" s="17" t="s">
        <v>16</v>
      </c>
      <c r="I36" s="18"/>
      <c r="J36" s="18"/>
      <c r="K36" s="16"/>
      <c r="L36" s="16"/>
      <c r="M36" s="19"/>
      <c r="N36" s="17"/>
    </row>
    <row r="37" spans="1:14" s="52" customFormat="1" ht="21.95" customHeight="1" x14ac:dyDescent="0.2">
      <c r="A37" s="13">
        <v>3.3</v>
      </c>
      <c r="B37" s="114" t="s">
        <v>31</v>
      </c>
      <c r="C37" s="63"/>
      <c r="D37" s="63"/>
      <c r="E37" s="70"/>
      <c r="F37" s="71"/>
      <c r="G37" s="16">
        <v>92.92</v>
      </c>
      <c r="H37" s="17" t="s">
        <v>16</v>
      </c>
      <c r="I37" s="18"/>
      <c r="J37" s="18"/>
      <c r="K37" s="16"/>
      <c r="L37" s="16"/>
      <c r="M37" s="19"/>
      <c r="N37" s="17"/>
    </row>
    <row r="38" spans="1:14" s="52" customFormat="1" ht="21.95" customHeight="1" x14ac:dyDescent="0.2">
      <c r="A38" s="65"/>
      <c r="B38" s="130" t="s">
        <v>20</v>
      </c>
      <c r="C38" s="131"/>
      <c r="D38" s="131"/>
      <c r="E38" s="131"/>
      <c r="F38" s="132"/>
      <c r="G38" s="66"/>
      <c r="H38" s="26"/>
      <c r="I38" s="67"/>
      <c r="J38" s="67"/>
      <c r="K38" s="66"/>
      <c r="L38" s="66"/>
      <c r="M38" s="68"/>
      <c r="N38" s="26"/>
    </row>
    <row r="39" spans="1:14" s="52" customFormat="1" ht="21.95" customHeight="1" x14ac:dyDescent="0.2">
      <c r="A39" s="79"/>
      <c r="B39" s="165"/>
      <c r="C39" s="165"/>
      <c r="D39" s="165"/>
      <c r="E39" s="165"/>
      <c r="F39" s="165"/>
      <c r="G39" s="27"/>
      <c r="H39" s="29"/>
      <c r="I39" s="28"/>
      <c r="J39" s="28"/>
      <c r="K39" s="27"/>
      <c r="L39" s="27"/>
      <c r="M39" s="97"/>
      <c r="N39" s="29"/>
    </row>
    <row r="40" spans="1:14" s="52" customFormat="1" ht="21.95" customHeight="1" x14ac:dyDescent="0.2">
      <c r="A40" s="79"/>
      <c r="B40" s="165"/>
      <c r="C40" s="165"/>
      <c r="D40" s="165"/>
      <c r="E40" s="165"/>
      <c r="F40" s="165"/>
      <c r="G40" s="27"/>
      <c r="H40" s="29"/>
      <c r="I40" s="28"/>
      <c r="J40" s="28"/>
      <c r="K40" s="27"/>
      <c r="L40" s="27"/>
      <c r="M40" s="97"/>
      <c r="N40" s="29"/>
    </row>
    <row r="41" spans="1:14" s="52" customFormat="1" ht="21.95" customHeight="1" x14ac:dyDescent="0.2">
      <c r="A41" s="79"/>
      <c r="B41" s="165"/>
      <c r="C41" s="165"/>
      <c r="D41" s="165"/>
      <c r="E41" s="165"/>
      <c r="F41" s="165"/>
      <c r="G41" s="27"/>
      <c r="H41" s="29"/>
      <c r="I41" s="28"/>
      <c r="J41" s="28"/>
      <c r="K41" s="27"/>
      <c r="L41" s="27"/>
      <c r="M41" s="97"/>
      <c r="N41" s="29"/>
    </row>
    <row r="42" spans="1:14" s="52" customFormat="1" ht="21.95" customHeight="1" x14ac:dyDescent="0.2">
      <c r="A42" s="79"/>
      <c r="B42" s="95"/>
      <c r="C42" s="95"/>
      <c r="D42" s="95"/>
      <c r="E42" s="96"/>
      <c r="F42" s="96"/>
      <c r="G42" s="27"/>
      <c r="H42" s="29"/>
      <c r="I42" s="27"/>
      <c r="J42" s="27"/>
      <c r="K42" s="27"/>
      <c r="L42" s="27"/>
      <c r="M42" s="28"/>
      <c r="N42" s="29"/>
    </row>
    <row r="43" spans="1:14" s="52" customFormat="1" ht="21.95" customHeight="1" x14ac:dyDescent="0.2">
      <c r="A43" s="79"/>
      <c r="B43" s="95"/>
      <c r="C43" s="95"/>
      <c r="D43" s="95"/>
      <c r="E43" s="96"/>
      <c r="F43" s="96"/>
      <c r="G43" s="27"/>
      <c r="H43" s="29"/>
      <c r="I43" s="27"/>
      <c r="J43" s="27"/>
      <c r="K43" s="27"/>
      <c r="L43" s="27"/>
      <c r="M43" s="28"/>
      <c r="N43" s="29"/>
    </row>
    <row r="44" spans="1:14" s="52" customFormat="1" ht="21.95" customHeight="1" x14ac:dyDescent="0.2">
      <c r="A44" s="79"/>
      <c r="B44" s="95"/>
      <c r="C44" s="95"/>
      <c r="D44" s="95"/>
      <c r="E44" s="96"/>
      <c r="F44" s="96"/>
      <c r="G44" s="27"/>
      <c r="H44" s="29"/>
      <c r="I44" s="27"/>
      <c r="J44" s="27"/>
      <c r="K44" s="27"/>
      <c r="L44" s="27"/>
      <c r="M44" s="28"/>
      <c r="N44" s="29"/>
    </row>
    <row r="45" spans="1:14" s="52" customFormat="1" ht="21.95" customHeight="1" x14ac:dyDescent="0.2">
      <c r="A45" s="79"/>
      <c r="B45" s="95"/>
      <c r="C45" s="95"/>
      <c r="D45" s="95"/>
      <c r="E45" s="96"/>
      <c r="F45" s="96"/>
      <c r="G45" s="27"/>
      <c r="H45" s="29"/>
      <c r="I45" s="27"/>
      <c r="J45" s="27"/>
      <c r="K45" s="27"/>
      <c r="L45" s="27"/>
      <c r="M45" s="97"/>
      <c r="N45" s="29"/>
    </row>
    <row r="46" spans="1:14" s="52" customFormat="1" ht="21.95" customHeight="1" x14ac:dyDescent="0.2">
      <c r="A46" s="69">
        <v>4</v>
      </c>
      <c r="B46" s="72" t="s">
        <v>27</v>
      </c>
      <c r="C46" s="73"/>
      <c r="D46" s="73"/>
      <c r="E46" s="14"/>
      <c r="F46" s="15"/>
      <c r="G46" s="16"/>
      <c r="H46" s="17"/>
      <c r="I46" s="18"/>
      <c r="J46" s="18"/>
      <c r="K46" s="16"/>
      <c r="L46" s="16"/>
      <c r="M46" s="20"/>
      <c r="N46" s="17"/>
    </row>
    <row r="47" spans="1:14" s="52" customFormat="1" ht="21.95" customHeight="1" x14ac:dyDescent="0.2">
      <c r="A47" s="13">
        <v>4.0999999999999996</v>
      </c>
      <c r="B47" s="114" t="s">
        <v>35</v>
      </c>
      <c r="C47" s="63"/>
      <c r="D47" s="63"/>
      <c r="E47" s="49"/>
      <c r="F47" s="50"/>
      <c r="G47" s="16">
        <v>15459.02</v>
      </c>
      <c r="H47" s="17" t="s">
        <v>36</v>
      </c>
      <c r="I47" s="18"/>
      <c r="J47" s="18"/>
      <c r="K47" s="121"/>
      <c r="L47" s="16"/>
      <c r="M47" s="19"/>
      <c r="N47" s="17"/>
    </row>
    <row r="48" spans="1:14" s="52" customFormat="1" ht="21.95" customHeight="1" x14ac:dyDescent="0.2">
      <c r="A48" s="74">
        <v>4.2</v>
      </c>
      <c r="B48" s="114" t="s">
        <v>44</v>
      </c>
      <c r="C48" s="76"/>
      <c r="D48" s="76"/>
      <c r="E48" s="49"/>
      <c r="F48" s="50"/>
      <c r="G48" s="58">
        <v>520.74</v>
      </c>
      <c r="H48" s="17" t="s">
        <v>36</v>
      </c>
      <c r="I48" s="18"/>
      <c r="J48" s="18"/>
      <c r="K48" s="121"/>
      <c r="L48" s="16"/>
      <c r="M48" s="20"/>
      <c r="N48" s="33"/>
    </row>
    <row r="49" spans="1:14" s="52" customFormat="1" ht="21.95" customHeight="1" x14ac:dyDescent="0.2">
      <c r="A49" s="13">
        <v>4.3</v>
      </c>
      <c r="B49" s="75" t="s">
        <v>38</v>
      </c>
      <c r="C49" s="117"/>
      <c r="D49" s="117"/>
      <c r="E49" s="49"/>
      <c r="F49" s="50"/>
      <c r="G49" s="58">
        <v>1001.78</v>
      </c>
      <c r="H49" s="17" t="s">
        <v>36</v>
      </c>
      <c r="I49" s="18"/>
      <c r="J49" s="18"/>
      <c r="K49" s="121"/>
      <c r="L49" s="16"/>
      <c r="M49" s="20"/>
      <c r="N49" s="33"/>
    </row>
    <row r="50" spans="1:14" s="52" customFormat="1" ht="21.95" customHeight="1" x14ac:dyDescent="0.2">
      <c r="A50" s="74">
        <v>4.4000000000000004</v>
      </c>
      <c r="B50" s="133" t="s">
        <v>17</v>
      </c>
      <c r="C50" s="134"/>
      <c r="D50" s="134"/>
      <c r="E50" s="54"/>
      <c r="F50" s="55"/>
      <c r="G50" s="16">
        <v>279</v>
      </c>
      <c r="H50" s="17" t="s">
        <v>36</v>
      </c>
      <c r="I50" s="18"/>
      <c r="J50" s="18"/>
      <c r="K50" s="121"/>
      <c r="L50" s="16"/>
      <c r="M50" s="20"/>
      <c r="N50" s="17"/>
    </row>
    <row r="51" spans="1:14" s="52" customFormat="1" ht="20.100000000000001" customHeight="1" x14ac:dyDescent="0.2">
      <c r="A51" s="13">
        <v>4.5</v>
      </c>
      <c r="B51" s="114" t="s">
        <v>28</v>
      </c>
      <c r="C51" s="115"/>
      <c r="D51" s="115"/>
      <c r="E51" s="14"/>
      <c r="F51" s="15"/>
      <c r="G51" s="16">
        <v>78</v>
      </c>
      <c r="H51" s="17" t="s">
        <v>34</v>
      </c>
      <c r="I51" s="18"/>
      <c r="J51" s="18"/>
      <c r="K51" s="121"/>
      <c r="L51" s="16"/>
      <c r="M51" s="20"/>
      <c r="N51" s="17"/>
    </row>
    <row r="52" spans="1:14" s="52" customFormat="1" ht="20.100000000000001" customHeight="1" x14ac:dyDescent="0.2">
      <c r="A52" s="74">
        <v>4.5999999999999996</v>
      </c>
      <c r="B52" s="22" t="s">
        <v>52</v>
      </c>
      <c r="C52" s="23"/>
      <c r="D52" s="23"/>
      <c r="E52" s="49"/>
      <c r="F52" s="50"/>
      <c r="G52" s="16">
        <v>68</v>
      </c>
      <c r="H52" s="17" t="s">
        <v>53</v>
      </c>
      <c r="I52" s="18"/>
      <c r="J52" s="18"/>
      <c r="K52" s="60"/>
      <c r="L52" s="36"/>
      <c r="M52" s="20"/>
      <c r="N52" s="17"/>
    </row>
    <row r="53" spans="1:14" s="52" customFormat="1" ht="21" customHeight="1" x14ac:dyDescent="0.2">
      <c r="A53" s="13">
        <v>4.7</v>
      </c>
      <c r="B53" s="22" t="s">
        <v>18</v>
      </c>
      <c r="C53" s="23"/>
      <c r="D53" s="23"/>
      <c r="E53" s="49"/>
      <c r="F53" s="50"/>
      <c r="G53" s="58">
        <v>62</v>
      </c>
      <c r="H53" s="33" t="s">
        <v>34</v>
      </c>
      <c r="I53" s="34"/>
      <c r="J53" s="34"/>
      <c r="K53" s="60"/>
      <c r="L53" s="36"/>
      <c r="M53" s="20"/>
      <c r="N53" s="33"/>
    </row>
    <row r="54" spans="1:14" s="52" customFormat="1" ht="21" customHeight="1" x14ac:dyDescent="0.2">
      <c r="A54" s="74">
        <v>4.8</v>
      </c>
      <c r="B54" s="114" t="s">
        <v>54</v>
      </c>
      <c r="C54" s="23"/>
      <c r="D54" s="23"/>
      <c r="E54" s="49"/>
      <c r="F54" s="50"/>
      <c r="G54" s="16">
        <v>387.25</v>
      </c>
      <c r="H54" s="43" t="s">
        <v>16</v>
      </c>
      <c r="I54" s="18"/>
      <c r="J54" s="18"/>
      <c r="K54" s="121"/>
      <c r="L54" s="20"/>
      <c r="M54" s="20"/>
      <c r="N54" s="33"/>
    </row>
    <row r="55" spans="1:14" s="52" customFormat="1" ht="21" customHeight="1" x14ac:dyDescent="0.2">
      <c r="A55" s="65">
        <v>4.9000000000000004</v>
      </c>
      <c r="B55" s="118" t="s">
        <v>29</v>
      </c>
      <c r="C55" s="119"/>
      <c r="D55" s="119"/>
      <c r="E55" s="77"/>
      <c r="F55" s="78"/>
      <c r="G55" s="66">
        <v>1548.7</v>
      </c>
      <c r="H55" s="26" t="s">
        <v>34</v>
      </c>
      <c r="I55" s="67"/>
      <c r="J55" s="67"/>
      <c r="K55" s="105"/>
      <c r="L55" s="25"/>
      <c r="M55" s="25"/>
      <c r="N55" s="26"/>
    </row>
    <row r="56" spans="1:14" s="3" customFormat="1" ht="21.95" customHeight="1" x14ac:dyDescent="0.25">
      <c r="A56" s="4"/>
      <c r="G56" s="7"/>
    </row>
    <row r="57" spans="1:14" s="3" customFormat="1" ht="21.95" customHeight="1" x14ac:dyDescent="0.25">
      <c r="A57" s="4"/>
      <c r="G57" s="7"/>
    </row>
    <row r="58" spans="1:14" s="3" customFormat="1" ht="21.95" customHeight="1" x14ac:dyDescent="0.25">
      <c r="A58" s="4"/>
      <c r="G58" s="7"/>
    </row>
    <row r="59" spans="1:14" s="3" customFormat="1" ht="21.95" customHeight="1" x14ac:dyDescent="0.25">
      <c r="A59" s="4"/>
      <c r="G59" s="7"/>
    </row>
    <row r="60" spans="1:14" s="3" customFormat="1" ht="21.95" customHeight="1" x14ac:dyDescent="0.25">
      <c r="A60" s="4"/>
      <c r="G60" s="7"/>
    </row>
    <row r="61" spans="1:14" s="3" customFormat="1" ht="21.95" customHeight="1" x14ac:dyDescent="0.25">
      <c r="A61" s="4"/>
      <c r="G61" s="7"/>
    </row>
    <row r="62" spans="1:14" s="3" customFormat="1" ht="19.5" x14ac:dyDescent="0.25">
      <c r="A62" s="4"/>
      <c r="G62" s="7"/>
    </row>
    <row r="63" spans="1:14" s="3" customFormat="1" ht="19.5" x14ac:dyDescent="0.25">
      <c r="A63" s="4"/>
      <c r="G63" s="7"/>
    </row>
    <row r="64" spans="1:14" s="3" customFormat="1" ht="19.5" x14ac:dyDescent="0.25">
      <c r="A64" s="4"/>
      <c r="G64" s="7"/>
    </row>
    <row r="65" spans="1:14" s="52" customFormat="1" ht="21" customHeight="1" x14ac:dyDescent="0.2">
      <c r="A65" s="113">
        <v>4.0999999999999996</v>
      </c>
      <c r="B65" s="22" t="s">
        <v>30</v>
      </c>
      <c r="C65" s="23"/>
      <c r="D65" s="23"/>
      <c r="E65" s="49"/>
      <c r="F65" s="50"/>
      <c r="G65" s="16">
        <v>1350</v>
      </c>
      <c r="H65" s="17" t="s">
        <v>15</v>
      </c>
      <c r="I65" s="18"/>
      <c r="J65" s="18"/>
      <c r="K65" s="121"/>
      <c r="L65" s="20"/>
      <c r="M65" s="20"/>
      <c r="N65" s="33"/>
    </row>
    <row r="66" spans="1:14" s="52" customFormat="1" ht="20.100000000000001" customHeight="1" x14ac:dyDescent="0.2">
      <c r="A66" s="13">
        <v>4.1100000000000003</v>
      </c>
      <c r="B66" s="114" t="s">
        <v>24</v>
      </c>
      <c r="C66" s="115"/>
      <c r="D66" s="115"/>
      <c r="E66" s="14"/>
      <c r="F66" s="15"/>
      <c r="G66" s="16">
        <v>10.5</v>
      </c>
      <c r="H66" s="17" t="s">
        <v>34</v>
      </c>
      <c r="I66" s="18"/>
      <c r="J66" s="18"/>
      <c r="K66" s="121"/>
      <c r="L66" s="16"/>
      <c r="M66" s="20"/>
      <c r="N66" s="33"/>
    </row>
    <row r="67" spans="1:14" s="52" customFormat="1" ht="21.95" customHeight="1" x14ac:dyDescent="0.2">
      <c r="A67" s="64"/>
      <c r="B67" s="122" t="s">
        <v>21</v>
      </c>
      <c r="C67" s="123"/>
      <c r="D67" s="123"/>
      <c r="E67" s="123"/>
      <c r="F67" s="124"/>
      <c r="G67" s="16"/>
      <c r="H67" s="17"/>
      <c r="I67" s="18"/>
      <c r="J67" s="18"/>
      <c r="K67" s="16"/>
      <c r="L67" s="18"/>
      <c r="M67" s="62"/>
      <c r="N67" s="17"/>
    </row>
    <row r="68" spans="1:14" s="52" customFormat="1" ht="21.95" customHeight="1" x14ac:dyDescent="0.2">
      <c r="A68" s="80"/>
      <c r="B68" s="130" t="s">
        <v>41</v>
      </c>
      <c r="C68" s="131"/>
      <c r="D68" s="131"/>
      <c r="E68" s="131"/>
      <c r="F68" s="132"/>
      <c r="G68" s="81"/>
      <c r="H68" s="82"/>
      <c r="I68" s="83"/>
      <c r="J68" s="81"/>
      <c r="K68" s="84"/>
      <c r="L68" s="85"/>
      <c r="M68" s="86"/>
      <c r="N68" s="82"/>
    </row>
    <row r="69" spans="1:14" s="88" customFormat="1" ht="21.95" customHeight="1" x14ac:dyDescent="0.2">
      <c r="A69" s="87"/>
      <c r="G69" s="89"/>
    </row>
    <row r="70" spans="1:14" s="2" customFormat="1" ht="20.100000000000001" customHeight="1" x14ac:dyDescent="0.25">
      <c r="A70" s="166"/>
      <c r="B70" s="167" t="s">
        <v>58</v>
      </c>
      <c r="D70" s="167"/>
      <c r="E70" s="167"/>
      <c r="F70" s="167"/>
      <c r="G70" s="167" t="s">
        <v>59</v>
      </c>
      <c r="H70" s="167"/>
      <c r="I70" s="167"/>
      <c r="J70" s="167"/>
      <c r="K70" s="167" t="s">
        <v>60</v>
      </c>
      <c r="L70" s="167"/>
      <c r="M70" s="166"/>
      <c r="N70" s="168"/>
    </row>
    <row r="71" spans="1:14" s="2" customFormat="1" ht="20.100000000000001" customHeight="1" x14ac:dyDescent="0.35">
      <c r="A71" s="166"/>
      <c r="B71" s="167" t="s">
        <v>61</v>
      </c>
      <c r="C71" s="169">
        <v>1.3047</v>
      </c>
      <c r="D71" s="167"/>
      <c r="E71" s="167"/>
      <c r="F71" s="167"/>
      <c r="G71" s="167" t="s">
        <v>59</v>
      </c>
      <c r="H71" s="167"/>
      <c r="I71" s="167"/>
      <c r="J71" s="167"/>
      <c r="K71" s="167" t="s">
        <v>60</v>
      </c>
      <c r="L71" s="167"/>
      <c r="M71" s="166"/>
      <c r="N71" s="167"/>
    </row>
    <row r="72" spans="1:14" s="2" customFormat="1" ht="20.100000000000001" customHeight="1" x14ac:dyDescent="0.25">
      <c r="A72" s="166"/>
      <c r="B72" s="167" t="s">
        <v>22</v>
      </c>
      <c r="D72" s="167"/>
      <c r="E72" s="167"/>
      <c r="F72" s="167"/>
      <c r="G72" s="167" t="s">
        <v>59</v>
      </c>
      <c r="H72" s="167"/>
      <c r="I72" s="167"/>
      <c r="J72" s="167"/>
      <c r="K72" s="167" t="s">
        <v>60</v>
      </c>
      <c r="L72" s="167"/>
      <c r="M72" s="166"/>
      <c r="N72" s="167"/>
    </row>
    <row r="73" spans="1:14" ht="20.100000000000001" customHeight="1" x14ac:dyDescent="0.2">
      <c r="A73" s="166"/>
      <c r="B73" s="167" t="s">
        <v>23</v>
      </c>
      <c r="D73" s="167"/>
      <c r="E73" s="167"/>
      <c r="F73" s="167"/>
      <c r="G73" s="167" t="s">
        <v>59</v>
      </c>
      <c r="H73" s="167"/>
      <c r="I73" s="167"/>
      <c r="J73" s="167"/>
      <c r="K73" s="167" t="s">
        <v>60</v>
      </c>
      <c r="L73" s="167"/>
      <c r="M73" s="166"/>
      <c r="N73" s="167"/>
    </row>
    <row r="74" spans="1:14" ht="20.100000000000001" customHeight="1" x14ac:dyDescent="0.2">
      <c r="A74" s="166"/>
      <c r="B74" s="167" t="s">
        <v>62</v>
      </c>
      <c r="D74" s="167"/>
      <c r="E74" s="167"/>
      <c r="F74" s="167"/>
      <c r="G74" s="167" t="s">
        <v>59</v>
      </c>
      <c r="H74" s="167"/>
      <c r="I74" s="167"/>
      <c r="J74" s="167"/>
      <c r="K74" s="167" t="s">
        <v>60</v>
      </c>
      <c r="L74" s="167"/>
      <c r="M74" s="166"/>
      <c r="N74" s="170"/>
    </row>
    <row r="75" spans="1:14" ht="20.100000000000001" customHeight="1" x14ac:dyDescent="0.2">
      <c r="A75" s="166"/>
      <c r="B75" s="167"/>
      <c r="C75" s="167"/>
      <c r="D75" s="167"/>
      <c r="E75" s="167"/>
      <c r="F75" s="171" t="s">
        <v>63</v>
      </c>
      <c r="G75" s="171"/>
      <c r="H75" s="171"/>
      <c r="I75" s="171"/>
      <c r="J75" s="171"/>
      <c r="K75" s="171"/>
      <c r="L75" s="172" t="s">
        <v>64</v>
      </c>
      <c r="M75" s="166"/>
      <c r="N75" s="166"/>
    </row>
    <row r="76" spans="1:14" ht="20.100000000000001" customHeight="1" x14ac:dyDescent="0.2">
      <c r="A76" s="166"/>
      <c r="B76" s="167"/>
      <c r="C76" s="167"/>
      <c r="D76" s="167" t="s">
        <v>73</v>
      </c>
      <c r="E76" s="167"/>
      <c r="F76" s="167"/>
      <c r="G76" s="167"/>
      <c r="H76" s="167"/>
      <c r="I76" s="167"/>
      <c r="J76" s="167"/>
      <c r="K76" s="167"/>
      <c r="L76" s="167"/>
      <c r="M76" s="166"/>
      <c r="N76" s="173"/>
    </row>
    <row r="77" spans="1:14" ht="20.100000000000001" customHeight="1" x14ac:dyDescent="0.2">
      <c r="A77" s="166"/>
      <c r="B77" s="167"/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6"/>
      <c r="N77" s="173"/>
    </row>
    <row r="78" spans="1:14" ht="20.100000000000001" customHeight="1" x14ac:dyDescent="0.2">
      <c r="A78" s="174" t="s">
        <v>65</v>
      </c>
      <c r="C78" s="166"/>
      <c r="D78" s="167"/>
      <c r="E78" s="167"/>
      <c r="F78" s="167"/>
      <c r="G78" s="167"/>
      <c r="H78" s="167"/>
      <c r="I78" s="167"/>
      <c r="J78" s="167"/>
      <c r="K78" s="167"/>
      <c r="L78" s="167"/>
      <c r="M78" s="166"/>
      <c r="N78" s="170"/>
    </row>
    <row r="79" spans="1:14" ht="20.100000000000001" customHeight="1" x14ac:dyDescent="0.2">
      <c r="B79" s="174" t="s">
        <v>66</v>
      </c>
      <c r="D79" s="167"/>
      <c r="E79" s="167"/>
      <c r="F79" s="167"/>
      <c r="G79" s="167"/>
      <c r="H79" s="167"/>
      <c r="I79" s="167"/>
      <c r="J79" s="167"/>
      <c r="K79" s="167"/>
      <c r="L79" s="167"/>
      <c r="M79" s="166"/>
      <c r="N79" s="170"/>
    </row>
    <row r="80" spans="1:14" ht="20.100000000000001" customHeight="1" x14ac:dyDescent="0.2">
      <c r="A80" s="174"/>
      <c r="B80" s="175"/>
      <c r="D80" s="167"/>
      <c r="E80" s="167"/>
      <c r="F80" s="167"/>
      <c r="G80" s="167"/>
      <c r="H80" s="167"/>
      <c r="I80" s="167"/>
      <c r="J80" s="167"/>
      <c r="K80" s="167"/>
      <c r="L80" s="167"/>
      <c r="M80" s="166"/>
      <c r="N80" s="170"/>
    </row>
    <row r="81" spans="1:14" ht="20.100000000000001" customHeight="1" x14ac:dyDescent="0.2">
      <c r="A81" s="166"/>
      <c r="B81" s="167"/>
      <c r="C81" s="167"/>
      <c r="D81" s="166"/>
      <c r="E81" s="176"/>
      <c r="F81" s="170"/>
      <c r="G81" s="177" t="s">
        <v>67</v>
      </c>
      <c r="H81" s="178" t="s">
        <v>68</v>
      </c>
      <c r="I81" s="178"/>
      <c r="J81" s="178"/>
      <c r="K81" s="176" t="s">
        <v>69</v>
      </c>
      <c r="L81" s="167"/>
      <c r="M81" s="166"/>
      <c r="N81" s="170"/>
    </row>
    <row r="82" spans="1:14" ht="20.100000000000001" customHeight="1" x14ac:dyDescent="0.2">
      <c r="A82" s="166"/>
      <c r="B82" s="167"/>
      <c r="C82" s="167"/>
      <c r="D82" s="166"/>
      <c r="E82" s="176"/>
      <c r="F82" s="170"/>
      <c r="G82" s="176"/>
      <c r="H82" s="178" t="s">
        <v>70</v>
      </c>
      <c r="I82" s="178"/>
      <c r="J82" s="178"/>
      <c r="K82" s="176"/>
      <c r="L82" s="176"/>
      <c r="M82" s="166"/>
      <c r="N82" s="170"/>
    </row>
    <row r="83" spans="1:14" ht="20.100000000000001" customHeight="1" x14ac:dyDescent="0.2">
      <c r="A83" s="166"/>
      <c r="B83" s="167"/>
      <c r="C83" s="167"/>
      <c r="D83" s="167"/>
      <c r="E83" s="176"/>
      <c r="F83" s="170"/>
      <c r="G83" s="177" t="s">
        <v>71</v>
      </c>
      <c r="H83" s="178" t="s">
        <v>72</v>
      </c>
      <c r="I83" s="178"/>
      <c r="J83" s="178"/>
      <c r="K83" s="176"/>
      <c r="L83" s="176"/>
      <c r="M83" s="166"/>
      <c r="N83" s="170"/>
    </row>
    <row r="84" spans="1:14" x14ac:dyDescent="0.2">
      <c r="A84"/>
      <c r="G84"/>
    </row>
    <row r="85" spans="1:14" s="3" customFormat="1" ht="19.5" x14ac:dyDescent="0.25">
      <c r="A85" s="4"/>
      <c r="G85" s="7"/>
    </row>
    <row r="86" spans="1:14" s="3" customFormat="1" ht="19.5" x14ac:dyDescent="0.25">
      <c r="A86" s="4"/>
      <c r="G86" s="7"/>
    </row>
    <row r="87" spans="1:14" s="3" customFormat="1" ht="19.5" x14ac:dyDescent="0.25">
      <c r="A87" s="4"/>
      <c r="G87" s="7"/>
    </row>
    <row r="88" spans="1:14" s="3" customFormat="1" ht="19.5" x14ac:dyDescent="0.25">
      <c r="A88" s="4"/>
      <c r="G88" s="7"/>
    </row>
    <row r="89" spans="1:14" s="3" customFormat="1" ht="19.5" x14ac:dyDescent="0.25">
      <c r="A89" s="4"/>
      <c r="G89" s="7"/>
    </row>
    <row r="90" spans="1:14" s="3" customFormat="1" ht="19.5" x14ac:dyDescent="0.25">
      <c r="A90" s="4"/>
      <c r="G90" s="7"/>
    </row>
    <row r="91" spans="1:14" s="3" customFormat="1" ht="19.5" x14ac:dyDescent="0.25">
      <c r="A91" s="4"/>
      <c r="G91" s="7"/>
    </row>
    <row r="92" spans="1:14" s="3" customFormat="1" ht="19.5" x14ac:dyDescent="0.25">
      <c r="A92" s="4"/>
      <c r="G92" s="7"/>
    </row>
    <row r="93" spans="1:14" s="3" customFormat="1" ht="19.5" x14ac:dyDescent="0.25">
      <c r="A93" s="4"/>
      <c r="G93" s="7"/>
    </row>
    <row r="94" spans="1:14" s="3" customFormat="1" ht="19.5" x14ac:dyDescent="0.25">
      <c r="A94" s="4"/>
      <c r="G94" s="7"/>
    </row>
    <row r="95" spans="1:14" s="3" customFormat="1" ht="19.5" x14ac:dyDescent="0.25">
      <c r="A95" s="4"/>
      <c r="G95" s="7"/>
    </row>
    <row r="96" spans="1:14" s="3" customFormat="1" ht="19.5" x14ac:dyDescent="0.25">
      <c r="A96" s="4"/>
      <c r="G96" s="7"/>
    </row>
    <row r="97" spans="1:7" s="3" customFormat="1" ht="19.5" x14ac:dyDescent="0.25">
      <c r="A97" s="4"/>
      <c r="G97" s="7"/>
    </row>
    <row r="98" spans="1:7" s="3" customFormat="1" ht="19.5" x14ac:dyDescent="0.25">
      <c r="A98" s="4"/>
      <c r="G98" s="7"/>
    </row>
    <row r="99" spans="1:7" s="3" customFormat="1" ht="19.5" x14ac:dyDescent="0.25">
      <c r="A99" s="4"/>
      <c r="G99" s="7"/>
    </row>
    <row r="100" spans="1:7" s="3" customFormat="1" ht="19.5" x14ac:dyDescent="0.25">
      <c r="A100" s="4"/>
      <c r="G100" s="7"/>
    </row>
    <row r="101" spans="1:7" s="3" customFormat="1" ht="19.5" x14ac:dyDescent="0.25">
      <c r="A101" s="4"/>
      <c r="G101" s="7"/>
    </row>
    <row r="102" spans="1:7" s="3" customFormat="1" ht="19.5" x14ac:dyDescent="0.25">
      <c r="A102" s="4"/>
      <c r="G102" s="7"/>
    </row>
    <row r="103" spans="1:7" s="3" customFormat="1" ht="19.5" x14ac:dyDescent="0.25">
      <c r="A103" s="4"/>
      <c r="G103" s="7"/>
    </row>
    <row r="104" spans="1:7" s="3" customFormat="1" ht="19.5" x14ac:dyDescent="0.25">
      <c r="A104" s="4"/>
      <c r="G104" s="7"/>
    </row>
    <row r="105" spans="1:7" s="3" customFormat="1" ht="19.5" x14ac:dyDescent="0.25">
      <c r="A105" s="4"/>
      <c r="G105" s="7"/>
    </row>
    <row r="106" spans="1:7" s="3" customFormat="1" ht="19.5" x14ac:dyDescent="0.25">
      <c r="A106" s="4"/>
      <c r="G106" s="7"/>
    </row>
    <row r="107" spans="1:7" s="3" customFormat="1" ht="19.5" x14ac:dyDescent="0.25">
      <c r="A107" s="4"/>
      <c r="G107" s="7"/>
    </row>
    <row r="108" spans="1:7" s="3" customFormat="1" ht="19.5" x14ac:dyDescent="0.25">
      <c r="A108" s="4"/>
      <c r="G108" s="7"/>
    </row>
    <row r="109" spans="1:7" s="3" customFormat="1" ht="19.5" x14ac:dyDescent="0.25">
      <c r="A109" s="4"/>
      <c r="G109" s="7"/>
    </row>
    <row r="110" spans="1:7" s="3" customFormat="1" ht="19.5" x14ac:dyDescent="0.25">
      <c r="A110" s="4"/>
      <c r="G110" s="7"/>
    </row>
    <row r="111" spans="1:7" s="3" customFormat="1" ht="19.5" x14ac:dyDescent="0.25">
      <c r="A111" s="4"/>
      <c r="G111" s="7"/>
    </row>
    <row r="112" spans="1:7" s="3" customFormat="1" ht="19.5" x14ac:dyDescent="0.25">
      <c r="A112" s="4"/>
      <c r="G112" s="7"/>
    </row>
    <row r="113" spans="1:7" s="3" customFormat="1" ht="19.5" x14ac:dyDescent="0.25">
      <c r="A113" s="4"/>
      <c r="G113" s="7"/>
    </row>
    <row r="114" spans="1:7" s="3" customFormat="1" ht="19.5" x14ac:dyDescent="0.25">
      <c r="A114" s="4"/>
      <c r="G114" s="7"/>
    </row>
    <row r="115" spans="1:7" s="3" customFormat="1" ht="19.5" x14ac:dyDescent="0.25">
      <c r="A115" s="4"/>
      <c r="G115" s="7"/>
    </row>
    <row r="116" spans="1:7" s="2" customFormat="1" ht="19.5" x14ac:dyDescent="0.25">
      <c r="A116" s="5"/>
      <c r="G116" s="8"/>
    </row>
    <row r="117" spans="1:7" s="2" customFormat="1" ht="19.5" x14ac:dyDescent="0.25">
      <c r="A117" s="5"/>
      <c r="G117" s="8"/>
    </row>
    <row r="118" spans="1:7" s="2" customFormat="1" ht="19.5" x14ac:dyDescent="0.25">
      <c r="A118" s="5"/>
      <c r="G118" s="8"/>
    </row>
    <row r="119" spans="1:7" s="2" customFormat="1" ht="19.5" x14ac:dyDescent="0.25">
      <c r="A119" s="5"/>
      <c r="G119" s="8"/>
    </row>
    <row r="120" spans="1:7" s="2" customFormat="1" ht="19.5" x14ac:dyDescent="0.25">
      <c r="A120" s="5"/>
      <c r="G120" s="8"/>
    </row>
    <row r="121" spans="1:7" s="2" customFormat="1" ht="19.5" x14ac:dyDescent="0.25">
      <c r="A121" s="5"/>
      <c r="G121" s="8"/>
    </row>
  </sheetData>
  <mergeCells count="27">
    <mergeCell ref="B68:F68"/>
    <mergeCell ref="F75:K75"/>
    <mergeCell ref="H81:J81"/>
    <mergeCell ref="H82:J82"/>
    <mergeCell ref="H83:J83"/>
    <mergeCell ref="B20:D20"/>
    <mergeCell ref="B33:F33"/>
    <mergeCell ref="B34:F34"/>
    <mergeCell ref="B38:F38"/>
    <mergeCell ref="B50:D50"/>
    <mergeCell ref="B67:F67"/>
    <mergeCell ref="N6:N7"/>
    <mergeCell ref="B9:F9"/>
    <mergeCell ref="B10:F10"/>
    <mergeCell ref="B11:F11"/>
    <mergeCell ref="B12:F12"/>
    <mergeCell ref="B15:F15"/>
    <mergeCell ref="A1:M1"/>
    <mergeCell ref="A2:M2"/>
    <mergeCell ref="A3:M3"/>
    <mergeCell ref="M5:N5"/>
    <mergeCell ref="A6:A7"/>
    <mergeCell ref="B6:F7"/>
    <mergeCell ref="G6:G7"/>
    <mergeCell ref="H6:H7"/>
    <mergeCell ref="I6:J6"/>
    <mergeCell ref="K6:L6"/>
  </mergeCells>
  <pageMargins left="0.51181102362204722" right="0.31496062992125984" top="0.59055118110236227" bottom="0.35433070866141736" header="0.31496062992125984" footer="0.31496062992125984"/>
  <pageSetup paperSize="9" scale="95" orientation="landscape" r:id="rId1"/>
  <headerFooter>
    <oddHeader>&amp;R&amp;"TH SarabunPSK,Regular"&amp;16แผ่นที่ 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10-1-2 ปร.4 จัดทำรูปแบบ</vt:lpstr>
      <vt:lpstr>10-1-2 ปร.4 จัดทำรูปแบบ (2)</vt:lpstr>
      <vt:lpstr>'10-1-2 ปร.4 จัดทำรูปแบบ'!Print_Titles</vt:lpstr>
      <vt:lpstr>'10-1-2 ปร.4 จัดทำรูปแบบ (2)'!Print_Titles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Yupa Jermkaew</cp:lastModifiedBy>
  <cp:lastPrinted>2026-03-11T07:50:36Z</cp:lastPrinted>
  <dcterms:created xsi:type="dcterms:W3CDTF">2012-05-31T02:19:58Z</dcterms:created>
  <dcterms:modified xsi:type="dcterms:W3CDTF">2026-03-11T07:50:39Z</dcterms:modified>
</cp:coreProperties>
</file>